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70" activeTab="2"/>
  </bookViews>
  <sheets>
    <sheet name="スコア" sheetId="1" r:id="rId1"/>
    <sheet name="投手成績" sheetId="2" r:id="rId2"/>
    <sheet name="打撃成績" sheetId="3" r:id="rId3"/>
  </sheets>
  <definedNames/>
  <calcPr fullCalcOnLoad="1"/>
</workbook>
</file>

<file path=xl/sharedStrings.xml><?xml version="1.0" encoding="utf-8"?>
<sst xmlns="http://schemas.openxmlformats.org/spreadsheetml/2006/main" count="491" uniqueCount="225">
  <si>
    <t>本</t>
  </si>
  <si>
    <t>Ｔｅａｍ</t>
  </si>
  <si>
    <t>R</t>
  </si>
  <si>
    <t>H</t>
  </si>
  <si>
    <t>E</t>
  </si>
  <si>
    <t>打数</t>
  </si>
  <si>
    <t>安打</t>
  </si>
  <si>
    <t>第６戦（練習試合）</t>
  </si>
  <si>
    <t>Ｔｅａｍ</t>
  </si>
  <si>
    <t>R</t>
  </si>
  <si>
    <t>H</t>
  </si>
  <si>
    <t>E</t>
  </si>
  <si>
    <t>笠原</t>
  </si>
  <si>
    <t>順位</t>
  </si>
  <si>
    <t>氏名</t>
  </si>
  <si>
    <t>打率</t>
  </si>
  <si>
    <t>試合</t>
  </si>
  <si>
    <t>打席</t>
  </si>
  <si>
    <t>二塁打</t>
  </si>
  <si>
    <t>三塁打</t>
  </si>
  <si>
    <t>本塁打</t>
  </si>
  <si>
    <t>打点</t>
  </si>
  <si>
    <t>得点</t>
  </si>
  <si>
    <t>盗塁</t>
  </si>
  <si>
    <t>四死球</t>
  </si>
  <si>
    <t>三振</t>
  </si>
  <si>
    <t>犠飛打</t>
  </si>
  <si>
    <t>失策</t>
  </si>
  <si>
    <t>出塁率</t>
  </si>
  <si>
    <t>得点圏打率</t>
  </si>
  <si>
    <t>防御率</t>
  </si>
  <si>
    <t>投球回数</t>
  </si>
  <si>
    <t>勝利</t>
  </si>
  <si>
    <t>敗戦</t>
  </si>
  <si>
    <t>被安打</t>
  </si>
  <si>
    <t>被本塁打</t>
  </si>
  <si>
    <t>与四死球</t>
  </si>
  <si>
    <t>暴投</t>
  </si>
  <si>
    <t>奪三振</t>
  </si>
  <si>
    <t>失点</t>
  </si>
  <si>
    <t>自責点</t>
  </si>
  <si>
    <t>与四死球率</t>
  </si>
  <si>
    <t>三振奪取率</t>
  </si>
  <si>
    <t>被安打率</t>
  </si>
  <si>
    <t>STINGER</t>
  </si>
  <si>
    <t>三振率</t>
  </si>
  <si>
    <t>貢献度PT</t>
  </si>
  <si>
    <t>セ</t>
  </si>
  <si>
    <t>本　</t>
  </si>
  <si>
    <t>セ　</t>
  </si>
  <si>
    <t>渡辺(篤)</t>
  </si>
  <si>
    <t>蒲生</t>
  </si>
  <si>
    <t>服部</t>
  </si>
  <si>
    <t>第１戦（練習試合）</t>
  </si>
  <si>
    <t>第２戦（練習試合）</t>
  </si>
  <si>
    <t>小島</t>
  </si>
  <si>
    <t>森山</t>
  </si>
  <si>
    <t>三橋</t>
  </si>
  <si>
    <t>助っ人</t>
  </si>
  <si>
    <t>見学</t>
  </si>
  <si>
    <t>前田</t>
  </si>
  <si>
    <t>遅刻等</t>
  </si>
  <si>
    <t>第９戦（練習試合）</t>
  </si>
  <si>
    <t>第17戦(練習試合)</t>
  </si>
  <si>
    <t>第２４戦（練習試合）</t>
  </si>
  <si>
    <t>第２９戦（練習試合）</t>
  </si>
  <si>
    <t>STINGER</t>
  </si>
  <si>
    <t>小野下</t>
  </si>
  <si>
    <t>保科</t>
  </si>
  <si>
    <t>ゴリラ</t>
  </si>
  <si>
    <t>城北Bats</t>
  </si>
  <si>
    <t>鹿谷</t>
  </si>
  <si>
    <t>第18戦（練習試合）</t>
  </si>
  <si>
    <t>勝</t>
  </si>
  <si>
    <t>第２５戦(練習試合)</t>
  </si>
  <si>
    <t>勝</t>
  </si>
  <si>
    <t>STINGER</t>
  </si>
  <si>
    <t>NITS</t>
  </si>
  <si>
    <t>SAT</t>
  </si>
  <si>
    <t>×</t>
  </si>
  <si>
    <t>勝　服部１勝</t>
  </si>
  <si>
    <t>セ　鹿谷１Ｓ</t>
  </si>
  <si>
    <t>×</t>
  </si>
  <si>
    <t>負　三橋１敗</t>
  </si>
  <si>
    <t>第３戦（練習試合）</t>
  </si>
  <si>
    <t>勝　三橋１勝１敗</t>
  </si>
  <si>
    <t>セ　鹿谷２Ｓ</t>
  </si>
  <si>
    <t>本　渡辺(盛)１</t>
  </si>
  <si>
    <t>伊藤(友）</t>
  </si>
  <si>
    <t>渡辺(盛)</t>
  </si>
  <si>
    <t>伊藤(友)</t>
  </si>
  <si>
    <t>澤山</t>
  </si>
  <si>
    <t>第４戦（練習試合）</t>
  </si>
  <si>
    <t>SBGﾊﾞｯｶｰｽﾞ</t>
  </si>
  <si>
    <t>勝　伊藤(友）１勝</t>
  </si>
  <si>
    <t>セ　鹿谷３Ｓ</t>
  </si>
  <si>
    <t>伊藤(雅)</t>
  </si>
  <si>
    <t>TAKEHARU</t>
  </si>
  <si>
    <t>第５戦（DC第１戦）</t>
  </si>
  <si>
    <t>下地</t>
  </si>
  <si>
    <t>江崎</t>
  </si>
  <si>
    <t>小島(隆）</t>
  </si>
  <si>
    <t>パワーズ</t>
  </si>
  <si>
    <t>勝 三橋２勝１敗</t>
  </si>
  <si>
    <t>セ　服部１勝１Ｓ</t>
  </si>
  <si>
    <t>山田</t>
  </si>
  <si>
    <t>第７戦(練習試合)</t>
  </si>
  <si>
    <t>ホーネッツ</t>
  </si>
  <si>
    <t>勝　服部２勝１Ｓ</t>
  </si>
  <si>
    <t>本　保科１</t>
  </si>
  <si>
    <t>セ　鹿谷４Ｓ</t>
  </si>
  <si>
    <t>第８戦（練習試合）</t>
  </si>
  <si>
    <t>×</t>
  </si>
  <si>
    <t>負　伊藤(雅）１敗</t>
  </si>
  <si>
    <t>本　保品２、伊藤(雅）１</t>
  </si>
  <si>
    <t>伊藤(雅)</t>
  </si>
  <si>
    <t>和氣</t>
  </si>
  <si>
    <t>ﾗﾝﾃﾞｨｰｽ</t>
  </si>
  <si>
    <t>伊藤(寛)</t>
  </si>
  <si>
    <t>第１０戦(練習試合)</t>
  </si>
  <si>
    <t>PLESURE</t>
  </si>
  <si>
    <t>BUSTERS</t>
  </si>
  <si>
    <t>勝　伊藤(友)２勝</t>
  </si>
  <si>
    <t>セ　伊藤(雅）１敗１Ｓ</t>
  </si>
  <si>
    <t>江崎</t>
  </si>
  <si>
    <t>杉本</t>
  </si>
  <si>
    <t>第1２戦（練習試合）</t>
  </si>
  <si>
    <t>第１３戦（DC第３戦）</t>
  </si>
  <si>
    <t>第１1戦（DC第２戦）</t>
  </si>
  <si>
    <t>RED　PAPERS</t>
  </si>
  <si>
    <t>JUNKYS</t>
  </si>
  <si>
    <t>勝　伊藤(友)３勝</t>
  </si>
  <si>
    <t>横堀</t>
  </si>
  <si>
    <t>第１４戦（DC第４戦）</t>
  </si>
  <si>
    <t>YOKOIS</t>
  </si>
  <si>
    <t>勝　伊藤（友）４勝</t>
  </si>
  <si>
    <t>第1５戦（DC第５戦）</t>
  </si>
  <si>
    <t>ﾌﾞﾙｰｿﾆｯｸｽ</t>
  </si>
  <si>
    <t>勝　伊藤(友)５勝</t>
  </si>
  <si>
    <t>セ　伊藤(雅)１敗２Ｓ</t>
  </si>
  <si>
    <t>第１6戦（DC第６戦）</t>
  </si>
  <si>
    <t>BOOZERS</t>
  </si>
  <si>
    <t>負　伊藤(友)５勝１敗</t>
  </si>
  <si>
    <t>虎牛</t>
  </si>
  <si>
    <t>負　森山１敗</t>
  </si>
  <si>
    <t>負　三橋２勝２敗</t>
  </si>
  <si>
    <t>第19戦（白黒戦）</t>
  </si>
  <si>
    <t>BLACK</t>
  </si>
  <si>
    <t>WHITE</t>
  </si>
  <si>
    <t>勝　鹿谷</t>
  </si>
  <si>
    <t>第20戦(練習試合)</t>
  </si>
  <si>
    <t>スクエア</t>
  </si>
  <si>
    <t>負　服部２勝１敗１Ｓ</t>
  </si>
  <si>
    <t>斉藤(直)</t>
  </si>
  <si>
    <t>第２１戦（DC第7戦）</t>
  </si>
  <si>
    <t>TOA</t>
  </si>
  <si>
    <t>勝　伊藤(友)　６勝１敗</t>
  </si>
  <si>
    <t>セ　鹿谷５Ｓ</t>
  </si>
  <si>
    <t>第２２戦（DC第８戦）</t>
  </si>
  <si>
    <t>グリフィンズ</t>
  </si>
  <si>
    <t>勝　伊藤(友)７勝１敗</t>
  </si>
  <si>
    <t>第２３戦（練習試合）</t>
  </si>
  <si>
    <t>ゲインズ</t>
  </si>
  <si>
    <t>負　鹿谷１敗５Ｓ</t>
  </si>
  <si>
    <t>負　前田１敗</t>
  </si>
  <si>
    <t>ｷﾃｨ-ﾌｫｰｸ</t>
  </si>
  <si>
    <t>勝　伊藤(友)８勝１敗</t>
  </si>
  <si>
    <t>セ　森山１敗１Ｓ</t>
  </si>
  <si>
    <t>第２６戦（DC第９戦）</t>
  </si>
  <si>
    <t>恩田実業</t>
  </si>
  <si>
    <t>勝　伊藤(友)９勝１敗</t>
  </si>
  <si>
    <t>セ　伊藤(寛)１Ｓ</t>
  </si>
  <si>
    <t>本　小野下(勝)１</t>
  </si>
  <si>
    <t>勝春</t>
  </si>
  <si>
    <t>第２７戦（DC第10戦）</t>
  </si>
  <si>
    <t>ﾀﾞｳﾝﾀｳﾝﾎﾞｰｲｽﾞ</t>
  </si>
  <si>
    <t>×</t>
  </si>
  <si>
    <t>勝　伊藤(友)１０勝１敗</t>
  </si>
  <si>
    <t>本　渡辺(篤)１、２</t>
  </si>
  <si>
    <t>第２８戦(DC第11戦)</t>
  </si>
  <si>
    <t>のざる</t>
  </si>
  <si>
    <t>勝　服部３勝１敗１Ｓ</t>
  </si>
  <si>
    <t>セ　伊藤(雅)１敗３Ｓ</t>
  </si>
  <si>
    <t>波平</t>
  </si>
  <si>
    <t>負　森山２敗１Ｓ</t>
  </si>
  <si>
    <t>サイトー</t>
  </si>
  <si>
    <t>第３０戦（練習試合）</t>
  </si>
  <si>
    <t>ｺﾞｰﾙﾃﾞﾝﾊﾞｯﾂ</t>
  </si>
  <si>
    <t>久保</t>
  </si>
  <si>
    <t>第３１戦（DC第１２戦）</t>
  </si>
  <si>
    <t>BB0</t>
  </si>
  <si>
    <t>勝　伊藤(友)１１勝１敗</t>
  </si>
  <si>
    <t>セーブ</t>
  </si>
  <si>
    <t>田中(隆)</t>
  </si>
  <si>
    <t>高橋</t>
  </si>
  <si>
    <t>岩井</t>
  </si>
  <si>
    <t>根本</t>
  </si>
  <si>
    <t>退団</t>
  </si>
  <si>
    <t>松下</t>
  </si>
  <si>
    <t>川野</t>
  </si>
  <si>
    <t>須賀</t>
  </si>
  <si>
    <t>田中(健)</t>
  </si>
  <si>
    <t>船戸</t>
  </si>
  <si>
    <t>京本</t>
  </si>
  <si>
    <t>松本</t>
  </si>
  <si>
    <t>イツロー</t>
  </si>
  <si>
    <t>伊藤(昌)</t>
  </si>
  <si>
    <t>林</t>
  </si>
  <si>
    <t>中山</t>
  </si>
  <si>
    <t>石井</t>
  </si>
  <si>
    <t>中下</t>
  </si>
  <si>
    <t>唐桶</t>
  </si>
  <si>
    <t>小林</t>
  </si>
  <si>
    <t>原</t>
  </si>
  <si>
    <t>その他</t>
  </si>
  <si>
    <t>通算貢献度PT</t>
  </si>
  <si>
    <t>マイナス</t>
  </si>
  <si>
    <t>ＳＴＩＮＧＥＲ</t>
  </si>
  <si>
    <t>伊藤(昌）</t>
  </si>
  <si>
    <t>大里</t>
  </si>
  <si>
    <t>小野下　</t>
  </si>
  <si>
    <t>渡辺（盛）</t>
  </si>
  <si>
    <t>勝春</t>
  </si>
  <si>
    <t>隆平</t>
  </si>
  <si>
    <t>渡辺（篤）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</si>
</sst>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0"/>
    <numFmt numFmtId="177" formatCode="#,##0_);[Red]\(#,##0\)"/>
    <numFmt numFmtId="178" formatCode="0.000_);[Red]\(0.000\)"/>
    <numFmt numFmtId="179" formatCode="0.00_ "/>
    <numFmt numFmtId="180" formatCode="0.000_ "/>
  </numFmts>
  <fonts count="52">
    <font>
      <sz val="11"/>
      <name val="ＭＳ Ｐゴシック"/>
      <family val="3"/>
    </font>
    <font>
      <sz val="12"/>
      <color indexed="8"/>
      <name val="ヒラギノ丸ゴ Pro W4"/>
      <family val="2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sz val="9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ヒラギノ丸ゴ Pro W4"/>
      <family val="2"/>
    </font>
    <font>
      <b/>
      <sz val="13"/>
      <color indexed="56"/>
      <name val="ヒラギノ丸ゴ Pro W4"/>
      <family val="2"/>
    </font>
    <font>
      <b/>
      <sz val="11"/>
      <color indexed="56"/>
      <name val="ヒラギノ丸ゴ Pro W4"/>
      <family val="2"/>
    </font>
    <font>
      <sz val="12"/>
      <color indexed="17"/>
      <name val="ヒラギノ丸ゴ Pro W4"/>
      <family val="2"/>
    </font>
    <font>
      <sz val="12"/>
      <color indexed="20"/>
      <name val="ヒラギノ丸ゴ Pro W4"/>
      <family val="2"/>
    </font>
    <font>
      <sz val="12"/>
      <color indexed="60"/>
      <name val="ヒラギノ丸ゴ Pro W4"/>
      <family val="2"/>
    </font>
    <font>
      <sz val="12"/>
      <color indexed="62"/>
      <name val="ヒラギノ丸ゴ Pro W4"/>
      <family val="2"/>
    </font>
    <font>
      <b/>
      <sz val="12"/>
      <color indexed="63"/>
      <name val="ヒラギノ丸ゴ Pro W4"/>
      <family val="2"/>
    </font>
    <font>
      <b/>
      <sz val="12"/>
      <color indexed="52"/>
      <name val="ヒラギノ丸ゴ Pro W4"/>
      <family val="2"/>
    </font>
    <font>
      <sz val="12"/>
      <color indexed="52"/>
      <name val="ヒラギノ丸ゴ Pro W4"/>
      <family val="2"/>
    </font>
    <font>
      <b/>
      <sz val="12"/>
      <color indexed="9"/>
      <name val="ヒラギノ丸ゴ Pro W4"/>
      <family val="2"/>
    </font>
    <font>
      <sz val="12"/>
      <color indexed="10"/>
      <name val="ヒラギノ丸ゴ Pro W4"/>
      <family val="2"/>
    </font>
    <font>
      <i/>
      <sz val="12"/>
      <color indexed="23"/>
      <name val="ヒラギノ丸ゴ Pro W4"/>
      <family val="2"/>
    </font>
    <font>
      <b/>
      <sz val="12"/>
      <color indexed="8"/>
      <name val="ヒラギノ丸ゴ Pro W4"/>
      <family val="2"/>
    </font>
    <font>
      <sz val="12"/>
      <color indexed="9"/>
      <name val="ヒラギノ丸ゴ Pro W4"/>
      <family val="2"/>
    </font>
    <font>
      <sz val="12"/>
      <color theme="1"/>
      <name val="ヒラギノ丸ゴ Pro W4"/>
      <family val="2"/>
    </font>
    <font>
      <sz val="12"/>
      <color theme="0"/>
      <name val="ヒラギノ丸ゴ Pro W4"/>
      <family val="2"/>
    </font>
    <font>
      <b/>
      <sz val="18"/>
      <color theme="3"/>
      <name val="Cambria"/>
      <family val="3"/>
    </font>
    <font>
      <b/>
      <sz val="12"/>
      <color theme="0"/>
      <name val="ヒラギノ丸ゴ Pro W4"/>
      <family val="2"/>
    </font>
    <font>
      <sz val="12"/>
      <color rgb="FF9C6500"/>
      <name val="ヒラギノ丸ゴ Pro W4"/>
      <family val="2"/>
    </font>
    <font>
      <sz val="12"/>
      <color rgb="FFFA7D00"/>
      <name val="ヒラギノ丸ゴ Pro W4"/>
      <family val="2"/>
    </font>
    <font>
      <sz val="12"/>
      <color rgb="FF9C0006"/>
      <name val="ヒラギノ丸ゴ Pro W4"/>
      <family val="2"/>
    </font>
    <font>
      <b/>
      <sz val="12"/>
      <color rgb="FFFA7D00"/>
      <name val="ヒラギノ丸ゴ Pro W4"/>
      <family val="2"/>
    </font>
    <font>
      <sz val="12"/>
      <color rgb="FFFF0000"/>
      <name val="ヒラギノ丸ゴ Pro W4"/>
      <family val="2"/>
    </font>
    <font>
      <b/>
      <sz val="15"/>
      <color theme="3"/>
      <name val="ヒラギノ丸ゴ Pro W4"/>
      <family val="2"/>
    </font>
    <font>
      <b/>
      <sz val="13"/>
      <color theme="3"/>
      <name val="ヒラギノ丸ゴ Pro W4"/>
      <family val="2"/>
    </font>
    <font>
      <b/>
      <sz val="11"/>
      <color theme="3"/>
      <name val="ヒラギノ丸ゴ Pro W4"/>
      <family val="2"/>
    </font>
    <font>
      <b/>
      <sz val="12"/>
      <color theme="1"/>
      <name val="ヒラギノ丸ゴ Pro W4"/>
      <family val="2"/>
    </font>
    <font>
      <b/>
      <sz val="12"/>
      <color rgb="FF3F3F3F"/>
      <name val="ヒラギノ丸ゴ Pro W4"/>
      <family val="2"/>
    </font>
    <font>
      <i/>
      <sz val="12"/>
      <color rgb="FF7F7F7F"/>
      <name val="ヒラギノ丸ゴ Pro W4"/>
      <family val="2"/>
    </font>
    <font>
      <sz val="12"/>
      <color rgb="FF3F3F76"/>
      <name val="ヒラギノ丸ゴ Pro W4"/>
      <family val="2"/>
    </font>
    <font>
      <sz val="12"/>
      <color rgb="FF006100"/>
      <name val="ヒラギノ丸ゴ Pro W4"/>
      <family val="2"/>
    </font>
    <font>
      <sz val="9"/>
      <color rgb="FF00000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distributed" textRotation="255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distributed" textRotation="255"/>
    </xf>
    <xf numFmtId="0" fontId="2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distributed" textRotation="255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distributed" vertical="center"/>
    </xf>
    <xf numFmtId="177" fontId="0" fillId="34" borderId="10" xfId="0" applyNumberForma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distributed" textRotation="255"/>
    </xf>
    <xf numFmtId="0" fontId="6" fillId="37" borderId="10" xfId="0" applyFont="1" applyFill="1" applyBorder="1" applyAlignment="1">
      <alignment wrapText="1"/>
    </xf>
    <xf numFmtId="0" fontId="6" fillId="37" borderId="10" xfId="0" applyFont="1" applyFill="1" applyBorder="1" applyAlignment="1">
      <alignment horizontal="right" wrapText="1"/>
    </xf>
    <xf numFmtId="0" fontId="48" fillId="37" borderId="10" xfId="0" applyFont="1" applyFill="1" applyBorder="1" applyAlignment="1">
      <alignment horizontal="right" wrapText="1"/>
    </xf>
    <xf numFmtId="0" fontId="6" fillId="34" borderId="10" xfId="0" applyFont="1" applyFill="1" applyBorder="1" applyAlignment="1">
      <alignment horizontal="center"/>
    </xf>
    <xf numFmtId="176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76" fontId="6" fillId="37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distributed" textRotation="255"/>
    </xf>
    <xf numFmtId="0" fontId="6" fillId="0" borderId="0" xfId="0" applyFont="1" applyAlignment="1">
      <alignment horizontal="center" vertical="distributed" textRotation="255"/>
    </xf>
    <xf numFmtId="0" fontId="6" fillId="33" borderId="11" xfId="0" applyFont="1" applyFill="1" applyBorder="1" applyAlignment="1">
      <alignment horizontal="center" vertical="distributed" textRotation="255"/>
    </xf>
    <xf numFmtId="0" fontId="6" fillId="33" borderId="12" xfId="0" applyFont="1" applyFill="1" applyBorder="1" applyAlignment="1">
      <alignment horizontal="center" vertical="distributed" textRotation="255"/>
    </xf>
    <xf numFmtId="0" fontId="6" fillId="34" borderId="10" xfId="0" applyFont="1" applyFill="1" applyBorder="1" applyAlignment="1">
      <alignment horizontal="distributed" vertical="center"/>
    </xf>
    <xf numFmtId="38" fontId="6" fillId="34" borderId="10" xfId="48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6" borderId="10" xfId="0" applyFont="1" applyFill="1" applyBorder="1" applyAlignment="1">
      <alignment horizontal="left"/>
    </xf>
    <xf numFmtId="176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6" fillId="36" borderId="0" xfId="0" applyFont="1" applyFill="1" applyAlignment="1">
      <alignment/>
    </xf>
    <xf numFmtId="38" fontId="6" fillId="36" borderId="10" xfId="48" applyFont="1" applyFill="1" applyBorder="1" applyAlignment="1">
      <alignment/>
    </xf>
    <xf numFmtId="0" fontId="6" fillId="36" borderId="10" xfId="0" applyFont="1" applyFill="1" applyBorder="1" applyAlignment="1">
      <alignment horizontal="center" vertical="distributed" textRotation="255"/>
    </xf>
    <xf numFmtId="38" fontId="6" fillId="37" borderId="10" xfId="48" applyFont="1" applyFill="1" applyBorder="1" applyAlignment="1">
      <alignment/>
    </xf>
    <xf numFmtId="178" fontId="6" fillId="33" borderId="10" xfId="0" applyNumberFormat="1" applyFont="1" applyFill="1" applyBorder="1" applyAlignment="1">
      <alignment horizontal="center" vertical="distributed" textRotation="255"/>
    </xf>
    <xf numFmtId="178" fontId="6" fillId="34" borderId="10" xfId="0" applyNumberFormat="1" applyFont="1" applyFill="1" applyBorder="1" applyAlignment="1">
      <alignment horizontal="center"/>
    </xf>
    <xf numFmtId="178" fontId="6" fillId="36" borderId="10" xfId="0" applyNumberFormat="1" applyFont="1" applyFill="1" applyBorder="1" applyAlignment="1">
      <alignment horizontal="center"/>
    </xf>
    <xf numFmtId="178" fontId="48" fillId="37" borderId="10" xfId="0" applyNumberFormat="1" applyFont="1" applyFill="1" applyBorder="1" applyAlignment="1">
      <alignment horizontal="right" wrapText="1"/>
    </xf>
    <xf numFmtId="178" fontId="6" fillId="37" borderId="10" xfId="0" applyNumberFormat="1" applyFont="1" applyFill="1" applyBorder="1" applyAlignment="1">
      <alignment horizontal="center"/>
    </xf>
    <xf numFmtId="178" fontId="6" fillId="37" borderId="10" xfId="0" applyNumberFormat="1" applyFont="1" applyFill="1" applyBorder="1" applyAlignment="1">
      <alignment horizontal="right" wrapText="1"/>
    </xf>
    <xf numFmtId="178" fontId="2" fillId="0" borderId="0" xfId="0" applyNumberFormat="1" applyFont="1" applyAlignment="1">
      <alignment horizontal="center"/>
    </xf>
    <xf numFmtId="178" fontId="6" fillId="37" borderId="13" xfId="0" applyNumberFormat="1" applyFont="1" applyFill="1" applyBorder="1" applyAlignment="1">
      <alignment horizontal="center"/>
    </xf>
    <xf numFmtId="178" fontId="6" fillId="37" borderId="10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/>
    </xf>
    <xf numFmtId="178" fontId="49" fillId="34" borderId="10" xfId="0" applyNumberFormat="1" applyFont="1" applyFill="1" applyBorder="1" applyAlignment="1">
      <alignment horizontal="center"/>
    </xf>
    <xf numFmtId="38" fontId="49" fillId="34" borderId="10" xfId="48" applyFont="1" applyFill="1" applyBorder="1" applyAlignment="1">
      <alignment/>
    </xf>
    <xf numFmtId="178" fontId="6" fillId="38" borderId="10" xfId="0" applyNumberFormat="1" applyFont="1" applyFill="1" applyBorder="1" applyAlignment="1">
      <alignment horizontal="center"/>
    </xf>
    <xf numFmtId="0" fontId="6" fillId="38" borderId="10" xfId="0" applyFont="1" applyFill="1" applyBorder="1" applyAlignment="1">
      <alignment/>
    </xf>
    <xf numFmtId="176" fontId="6" fillId="38" borderId="10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178" fontId="6" fillId="39" borderId="10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/>
    </xf>
    <xf numFmtId="176" fontId="6" fillId="39" borderId="10" xfId="0" applyNumberFormat="1" applyFont="1" applyFill="1" applyBorder="1" applyAlignment="1">
      <alignment horizontal="center"/>
    </xf>
    <xf numFmtId="38" fontId="6" fillId="39" borderId="10" xfId="48" applyFont="1" applyFill="1" applyBorder="1" applyAlignment="1">
      <alignment/>
    </xf>
    <xf numFmtId="0" fontId="8" fillId="34" borderId="10" xfId="0" applyFont="1" applyFill="1" applyBorder="1" applyAlignment="1">
      <alignment horizontal="distributed" vertical="center"/>
    </xf>
    <xf numFmtId="0" fontId="6" fillId="0" borderId="0" xfId="0" applyNumberFormat="1" applyFont="1" applyAlignment="1">
      <alignment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2" fontId="2" fillId="34" borderId="10" xfId="0" applyNumberFormat="1" applyFont="1" applyFill="1" applyBorder="1" applyAlignment="1">
      <alignment horizontal="center"/>
    </xf>
    <xf numFmtId="0" fontId="6" fillId="40" borderId="10" xfId="0" applyNumberFormat="1" applyFont="1" applyFill="1" applyBorder="1" applyAlignment="1">
      <alignment/>
    </xf>
    <xf numFmtId="0" fontId="6" fillId="40" borderId="14" xfId="0" applyNumberFormat="1" applyFont="1" applyFill="1" applyBorder="1" applyAlignment="1">
      <alignment wrapText="1"/>
    </xf>
    <xf numFmtId="0" fontId="6" fillId="40" borderId="14" xfId="0" applyNumberFormat="1" applyFont="1" applyFill="1" applyBorder="1" applyAlignment="1">
      <alignment horizontal="center" wrapText="1"/>
    </xf>
    <xf numFmtId="179" fontId="6" fillId="40" borderId="14" xfId="0" applyNumberFormat="1" applyFont="1" applyFill="1" applyBorder="1" applyAlignment="1">
      <alignment horizontal="center" wrapText="1"/>
    </xf>
    <xf numFmtId="0" fontId="6" fillId="40" borderId="14" xfId="0" applyNumberFormat="1" applyFont="1" applyFill="1" applyBorder="1" applyAlignment="1">
      <alignment horizontal="right" wrapText="1"/>
    </xf>
    <xf numFmtId="12" fontId="6" fillId="40" borderId="14" xfId="0" applyNumberFormat="1" applyFont="1" applyFill="1" applyBorder="1" applyAlignment="1">
      <alignment horizontal="center" wrapText="1"/>
    </xf>
    <xf numFmtId="179" fontId="6" fillId="40" borderId="14" xfId="0" applyNumberFormat="1" applyFont="1" applyFill="1" applyBorder="1" applyAlignment="1">
      <alignment horizontal="center"/>
    </xf>
    <xf numFmtId="0" fontId="6" fillId="40" borderId="14" xfId="0" applyNumberFormat="1" applyFont="1" applyFill="1" applyBorder="1" applyAlignment="1">
      <alignment horizontal="center"/>
    </xf>
    <xf numFmtId="0" fontId="6" fillId="40" borderId="14" xfId="0" applyNumberFormat="1" applyFont="1" applyFill="1" applyBorder="1" applyAlignment="1">
      <alignment/>
    </xf>
    <xf numFmtId="0" fontId="6" fillId="40" borderId="10" xfId="0" applyNumberFormat="1" applyFont="1" applyFill="1" applyBorder="1" applyAlignment="1">
      <alignment wrapText="1"/>
    </xf>
    <xf numFmtId="0" fontId="6" fillId="40" borderId="10" xfId="0" applyNumberFormat="1" applyFont="1" applyFill="1" applyBorder="1" applyAlignment="1">
      <alignment horizontal="center" wrapText="1"/>
    </xf>
    <xf numFmtId="179" fontId="6" fillId="40" borderId="10" xfId="0" applyNumberFormat="1" applyFont="1" applyFill="1" applyBorder="1" applyAlignment="1">
      <alignment horizontal="center" wrapText="1"/>
    </xf>
    <xf numFmtId="12" fontId="6" fillId="40" borderId="10" xfId="0" applyNumberFormat="1" applyFont="1" applyFill="1" applyBorder="1" applyAlignment="1">
      <alignment horizontal="center" wrapText="1"/>
    </xf>
    <xf numFmtId="0" fontId="6" fillId="40" borderId="10" xfId="0" applyNumberFormat="1" applyFont="1" applyFill="1" applyBorder="1" applyAlignment="1">
      <alignment horizontal="right" wrapText="1"/>
    </xf>
    <xf numFmtId="180" fontId="6" fillId="40" borderId="14" xfId="0" applyNumberFormat="1" applyFont="1" applyFill="1" applyBorder="1" applyAlignment="1">
      <alignment horizontal="right" wrapText="1"/>
    </xf>
    <xf numFmtId="180" fontId="6" fillId="40" borderId="14" xfId="0" applyNumberFormat="1" applyFont="1" applyFill="1" applyBorder="1" applyAlignment="1">
      <alignment/>
    </xf>
    <xf numFmtId="180" fontId="6" fillId="40" borderId="10" xfId="0" applyNumberFormat="1" applyFont="1" applyFill="1" applyBorder="1" applyAlignment="1">
      <alignment horizontal="right" wrapText="1"/>
    </xf>
    <xf numFmtId="0" fontId="7" fillId="36" borderId="10" xfId="0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2" fontId="2" fillId="36" borderId="10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/>
    </xf>
    <xf numFmtId="177" fontId="0" fillId="36" borderId="10" xfId="0" applyNumberFormat="1" applyFill="1" applyBorder="1" applyAlignment="1">
      <alignment/>
    </xf>
    <xf numFmtId="0" fontId="7" fillId="39" borderId="0" xfId="0" applyFont="1" applyFill="1" applyBorder="1" applyAlignment="1">
      <alignment horizontal="left"/>
    </xf>
    <xf numFmtId="0" fontId="7" fillId="39" borderId="0" xfId="0" applyFont="1" applyFill="1" applyBorder="1" applyAlignment="1">
      <alignment horizontal="center"/>
    </xf>
    <xf numFmtId="2" fontId="2" fillId="39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12" fontId="2" fillId="39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/>
    </xf>
    <xf numFmtId="2" fontId="2" fillId="39" borderId="0" xfId="0" applyNumberFormat="1" applyFont="1" applyFill="1" applyBorder="1" applyAlignment="1">
      <alignment/>
    </xf>
    <xf numFmtId="177" fontId="0" fillId="39" borderId="10" xfId="0" applyNumberFormat="1" applyFill="1" applyBorder="1" applyAlignment="1">
      <alignment/>
    </xf>
    <xf numFmtId="0" fontId="6" fillId="41" borderId="0" xfId="0" applyFont="1" applyFill="1" applyAlignment="1">
      <alignment/>
    </xf>
    <xf numFmtId="0" fontId="6" fillId="41" borderId="0" xfId="0" applyFont="1" applyFill="1" applyAlignment="1">
      <alignment horizontal="center" vertical="distributed" textRotation="255"/>
    </xf>
    <xf numFmtId="0" fontId="2" fillId="41" borderId="0" xfId="0" applyFont="1" applyFill="1" applyAlignment="1">
      <alignment horizontal="center" vertical="distributed" textRotation="255"/>
    </xf>
    <xf numFmtId="0" fontId="2" fillId="41" borderId="0" xfId="0" applyFont="1" applyFill="1" applyAlignment="1">
      <alignment/>
    </xf>
    <xf numFmtId="0" fontId="6" fillId="38" borderId="10" xfId="0" applyFont="1" applyFill="1" applyBorder="1" applyAlignment="1">
      <alignment horizontal="left"/>
    </xf>
    <xf numFmtId="38" fontId="6" fillId="38" borderId="10" xfId="48" applyFont="1" applyFill="1" applyBorder="1" applyAlignment="1">
      <alignment/>
    </xf>
    <xf numFmtId="0" fontId="6" fillId="38" borderId="10" xfId="0" applyFont="1" applyFill="1" applyBorder="1" applyAlignment="1">
      <alignment horizontal="center" vertical="distributed" textRotation="255"/>
    </xf>
    <xf numFmtId="0" fontId="2" fillId="38" borderId="10" xfId="0" applyFont="1" applyFill="1" applyBorder="1" applyAlignment="1">
      <alignment horizontal="center" vertical="distributed" textRotation="255"/>
    </xf>
    <xf numFmtId="0" fontId="6" fillId="40" borderId="14" xfId="0" applyNumberFormat="1" applyFont="1" applyFill="1" applyBorder="1" applyAlignment="1">
      <alignment horizontal="distributed" vertical="center" wrapText="1"/>
    </xf>
    <xf numFmtId="0" fontId="6" fillId="40" borderId="14" xfId="0" applyNumberFormat="1" applyFont="1" applyFill="1" applyBorder="1" applyAlignment="1">
      <alignment horizontal="distributed" vertical="center"/>
    </xf>
    <xf numFmtId="0" fontId="6" fillId="40" borderId="10" xfId="0" applyNumberFormat="1" applyFont="1" applyFill="1" applyBorder="1" applyAlignment="1">
      <alignment horizontal="distributed" vertical="center" wrapText="1"/>
    </xf>
    <xf numFmtId="0" fontId="6" fillId="39" borderId="10" xfId="0" applyFont="1" applyFill="1" applyBorder="1" applyAlignment="1">
      <alignment horizontal="distributed" vertical="center"/>
    </xf>
    <xf numFmtId="0" fontId="48" fillId="37" borderId="10" xfId="0" applyFont="1" applyFill="1" applyBorder="1" applyAlignment="1">
      <alignment horizontal="distributed" vertical="center" wrapText="1"/>
    </xf>
    <xf numFmtId="0" fontId="6" fillId="37" borderId="10" xfId="0" applyFont="1" applyFill="1" applyBorder="1" applyAlignment="1">
      <alignment horizontal="distributed" vertical="center" wrapText="1"/>
    </xf>
    <xf numFmtId="0" fontId="6" fillId="37" borderId="10" xfId="0" applyFont="1" applyFill="1" applyBorder="1" applyAlignment="1">
      <alignment horizontal="distributed" vertical="center"/>
    </xf>
    <xf numFmtId="0" fontId="50" fillId="34" borderId="10" xfId="0" applyFont="1" applyFill="1" applyBorder="1" applyAlignment="1">
      <alignment horizontal="center"/>
    </xf>
    <xf numFmtId="12" fontId="50" fillId="34" borderId="1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/>
    </xf>
    <xf numFmtId="2" fontId="50" fillId="34" borderId="10" xfId="0" applyNumberFormat="1" applyFont="1" applyFill="1" applyBorder="1" applyAlignment="1">
      <alignment/>
    </xf>
    <xf numFmtId="177" fontId="51" fillId="34" borderId="10" xfId="0" applyNumberFormat="1" applyFont="1" applyFill="1" applyBorder="1" applyAlignment="1">
      <alignment/>
    </xf>
    <xf numFmtId="56" fontId="2" fillId="0" borderId="15" xfId="0" applyNumberFormat="1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80"/>
  <sheetViews>
    <sheetView zoomScalePageLayoutView="0" workbookViewId="0" topLeftCell="AG1">
      <selection activeCell="AQ11" sqref="AQ11"/>
    </sheetView>
  </sheetViews>
  <sheetFormatPr defaultColWidth="9.00390625" defaultRowHeight="13.5"/>
  <cols>
    <col min="1" max="1" width="15.625" style="1" customWidth="1"/>
    <col min="2" max="14" width="3.125" style="1" customWidth="1"/>
    <col min="15" max="15" width="15.625" style="1" customWidth="1"/>
    <col min="16" max="27" width="3.125" style="1" customWidth="1"/>
    <col min="28" max="28" width="3.25390625" style="1" customWidth="1"/>
    <col min="29" max="29" width="15.625" style="1" customWidth="1"/>
    <col min="30" max="41" width="3.125" style="1" customWidth="1"/>
    <col min="42" max="42" width="3.875" style="1" customWidth="1"/>
    <col min="43" max="43" width="15.625" style="1" customWidth="1"/>
    <col min="44" max="55" width="3.125" style="1" customWidth="1"/>
    <col min="56" max="56" width="9.00390625" style="1" customWidth="1"/>
    <col min="57" max="57" width="15.625" style="1" customWidth="1"/>
    <col min="58" max="69" width="3.125" style="1" customWidth="1"/>
    <col min="70" max="16384" width="9.00390625" style="1" customWidth="1"/>
  </cols>
  <sheetData>
    <row r="2" spans="1:55" ht="13.5" customHeight="1">
      <c r="A2" s="5" t="s">
        <v>53</v>
      </c>
      <c r="B2" s="4"/>
      <c r="F2" s="2"/>
      <c r="H2" s="5"/>
      <c r="I2" s="2"/>
      <c r="K2" s="122">
        <v>39523</v>
      </c>
      <c r="L2" s="122"/>
      <c r="M2" s="122"/>
      <c r="O2" s="5" t="s">
        <v>128</v>
      </c>
      <c r="P2" s="4"/>
      <c r="T2" s="2"/>
      <c r="V2" s="5"/>
      <c r="W2" s="2"/>
      <c r="Y2" s="122">
        <v>39607</v>
      </c>
      <c r="Z2" s="122"/>
      <c r="AA2" s="122"/>
      <c r="AC2" s="5" t="s">
        <v>154</v>
      </c>
      <c r="AD2" s="4"/>
      <c r="AH2" s="2"/>
      <c r="AJ2" s="5"/>
      <c r="AK2" s="2"/>
      <c r="AM2" s="122">
        <v>39705</v>
      </c>
      <c r="AN2" s="122"/>
      <c r="AO2" s="122"/>
      <c r="AQ2" s="5" t="s">
        <v>189</v>
      </c>
      <c r="AR2" s="4"/>
      <c r="AV2" s="2"/>
      <c r="AX2" s="5"/>
      <c r="AY2" s="2"/>
      <c r="BA2" s="122">
        <v>39805</v>
      </c>
      <c r="BB2" s="122"/>
      <c r="BC2" s="122"/>
    </row>
    <row r="3" spans="1:55" ht="12">
      <c r="A3" s="15" t="s">
        <v>1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 t="s">
        <v>2</v>
      </c>
      <c r="L3" s="15" t="s">
        <v>3</v>
      </c>
      <c r="M3" s="15" t="s">
        <v>4</v>
      </c>
      <c r="O3" s="15" t="s">
        <v>1</v>
      </c>
      <c r="P3" s="15">
        <v>1</v>
      </c>
      <c r="Q3" s="15">
        <v>2</v>
      </c>
      <c r="R3" s="15">
        <v>3</v>
      </c>
      <c r="S3" s="15">
        <v>4</v>
      </c>
      <c r="T3" s="15">
        <v>5</v>
      </c>
      <c r="U3" s="15">
        <v>6</v>
      </c>
      <c r="V3" s="15">
        <v>7</v>
      </c>
      <c r="W3" s="15">
        <v>8</v>
      </c>
      <c r="X3" s="15">
        <v>9</v>
      </c>
      <c r="Y3" s="15" t="s">
        <v>2</v>
      </c>
      <c r="Z3" s="15" t="s">
        <v>3</v>
      </c>
      <c r="AA3" s="15" t="s">
        <v>4</v>
      </c>
      <c r="AC3" s="15" t="s">
        <v>1</v>
      </c>
      <c r="AD3" s="15">
        <v>1</v>
      </c>
      <c r="AE3" s="15">
        <v>2</v>
      </c>
      <c r="AF3" s="15">
        <v>3</v>
      </c>
      <c r="AG3" s="15">
        <v>4</v>
      </c>
      <c r="AH3" s="15">
        <v>5</v>
      </c>
      <c r="AI3" s="15">
        <v>6</v>
      </c>
      <c r="AJ3" s="15">
        <v>7</v>
      </c>
      <c r="AK3" s="15">
        <v>8</v>
      </c>
      <c r="AL3" s="15">
        <v>9</v>
      </c>
      <c r="AM3" s="15" t="s">
        <v>2</v>
      </c>
      <c r="AN3" s="15" t="s">
        <v>3</v>
      </c>
      <c r="AO3" s="15" t="s">
        <v>4</v>
      </c>
      <c r="AQ3" s="15" t="s">
        <v>1</v>
      </c>
      <c r="AR3" s="15">
        <v>1</v>
      </c>
      <c r="AS3" s="15">
        <v>2</v>
      </c>
      <c r="AT3" s="15">
        <v>3</v>
      </c>
      <c r="AU3" s="15">
        <v>4</v>
      </c>
      <c r="AV3" s="15">
        <v>5</v>
      </c>
      <c r="AW3" s="15">
        <v>6</v>
      </c>
      <c r="AX3" s="15">
        <v>7</v>
      </c>
      <c r="AY3" s="15">
        <v>8</v>
      </c>
      <c r="AZ3" s="15">
        <v>9</v>
      </c>
      <c r="BA3" s="15" t="s">
        <v>2</v>
      </c>
      <c r="BB3" s="15" t="s">
        <v>3</v>
      </c>
      <c r="BC3" s="15" t="s">
        <v>4</v>
      </c>
    </row>
    <row r="4" spans="1:55" ht="12">
      <c r="A4" s="16" t="s">
        <v>77</v>
      </c>
      <c r="B4" s="17">
        <v>0</v>
      </c>
      <c r="C4" s="17">
        <v>1</v>
      </c>
      <c r="D4" s="17">
        <v>0</v>
      </c>
      <c r="E4" s="17">
        <v>0</v>
      </c>
      <c r="F4" s="17">
        <v>0</v>
      </c>
      <c r="G4" s="17">
        <v>1</v>
      </c>
      <c r="H4" s="17">
        <v>0</v>
      </c>
      <c r="I4" s="17"/>
      <c r="J4" s="17"/>
      <c r="K4" s="17">
        <f>SUM(B4:J4)</f>
        <v>2</v>
      </c>
      <c r="L4" s="17">
        <v>4</v>
      </c>
      <c r="M4" s="17">
        <v>3</v>
      </c>
      <c r="O4" s="18" t="s">
        <v>66</v>
      </c>
      <c r="P4" s="17">
        <v>7</v>
      </c>
      <c r="Q4" s="17">
        <v>0</v>
      </c>
      <c r="R4" s="17">
        <v>4</v>
      </c>
      <c r="S4" s="17">
        <v>0</v>
      </c>
      <c r="T4" s="17">
        <v>0</v>
      </c>
      <c r="U4" s="17">
        <v>1</v>
      </c>
      <c r="V4" s="17"/>
      <c r="W4" s="17"/>
      <c r="X4" s="17"/>
      <c r="Y4" s="17">
        <f>SUM(P4:X4)</f>
        <v>12</v>
      </c>
      <c r="Z4" s="17">
        <v>8</v>
      </c>
      <c r="AA4" s="17">
        <v>3</v>
      </c>
      <c r="AC4" s="16" t="s">
        <v>155</v>
      </c>
      <c r="AD4" s="17">
        <v>0</v>
      </c>
      <c r="AE4" s="17">
        <v>3</v>
      </c>
      <c r="AF4" s="17">
        <v>0</v>
      </c>
      <c r="AG4" s="17">
        <v>1</v>
      </c>
      <c r="AH4" s="17">
        <v>0</v>
      </c>
      <c r="AI4" s="17">
        <v>0</v>
      </c>
      <c r="AJ4" s="17">
        <v>2</v>
      </c>
      <c r="AK4" s="17"/>
      <c r="AL4" s="17"/>
      <c r="AM4" s="17">
        <f>SUM(AD4:AL4)</f>
        <v>6</v>
      </c>
      <c r="AN4" s="17">
        <v>8</v>
      </c>
      <c r="AO4" s="17">
        <v>4</v>
      </c>
      <c r="AQ4" s="16" t="s">
        <v>190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/>
      <c r="AZ4" s="17"/>
      <c r="BA4" s="17">
        <f>SUM(AR4:AZ4)</f>
        <v>0</v>
      </c>
      <c r="BB4" s="17">
        <v>3</v>
      </c>
      <c r="BC4" s="17">
        <v>11</v>
      </c>
    </row>
    <row r="5" spans="1:55" ht="12">
      <c r="A5" s="18" t="s">
        <v>44</v>
      </c>
      <c r="B5" s="17">
        <v>1</v>
      </c>
      <c r="C5" s="17">
        <v>2</v>
      </c>
      <c r="D5" s="17">
        <v>0</v>
      </c>
      <c r="E5" s="17">
        <v>0</v>
      </c>
      <c r="F5" s="17">
        <v>1</v>
      </c>
      <c r="G5" s="17">
        <v>0</v>
      </c>
      <c r="H5" s="17" t="s">
        <v>79</v>
      </c>
      <c r="I5" s="17"/>
      <c r="J5" s="17"/>
      <c r="K5" s="17">
        <f>SUM(B5:J5)</f>
        <v>4</v>
      </c>
      <c r="L5" s="17">
        <v>9</v>
      </c>
      <c r="M5" s="17">
        <v>2</v>
      </c>
      <c r="O5" s="16" t="s">
        <v>121</v>
      </c>
      <c r="P5" s="17">
        <v>0</v>
      </c>
      <c r="Q5" s="17">
        <v>0</v>
      </c>
      <c r="R5" s="17">
        <v>0</v>
      </c>
      <c r="S5" s="17">
        <v>3</v>
      </c>
      <c r="T5" s="17">
        <v>0</v>
      </c>
      <c r="U5" s="17">
        <v>0</v>
      </c>
      <c r="V5" s="17"/>
      <c r="W5" s="17"/>
      <c r="X5" s="17"/>
      <c r="Y5" s="17">
        <f>SUM(P5:X5)</f>
        <v>3</v>
      </c>
      <c r="Z5" s="17">
        <v>5</v>
      </c>
      <c r="AA5" s="17">
        <v>3</v>
      </c>
      <c r="AC5" s="18" t="s">
        <v>44</v>
      </c>
      <c r="AD5" s="17">
        <v>2</v>
      </c>
      <c r="AE5" s="17">
        <v>6</v>
      </c>
      <c r="AF5" s="17">
        <v>1</v>
      </c>
      <c r="AG5" s="17">
        <v>0</v>
      </c>
      <c r="AH5" s="17">
        <v>0</v>
      </c>
      <c r="AI5" s="17">
        <v>3</v>
      </c>
      <c r="AJ5" s="17" t="s">
        <v>79</v>
      </c>
      <c r="AK5" s="17"/>
      <c r="AL5" s="17"/>
      <c r="AM5" s="17">
        <f>SUM(AD5:AL5)</f>
        <v>12</v>
      </c>
      <c r="AN5" s="17">
        <v>10</v>
      </c>
      <c r="AO5" s="17">
        <v>2</v>
      </c>
      <c r="AQ5" s="18" t="s">
        <v>44</v>
      </c>
      <c r="AR5" s="17">
        <v>5</v>
      </c>
      <c r="AS5" s="17">
        <v>5</v>
      </c>
      <c r="AT5" s="17">
        <v>3</v>
      </c>
      <c r="AU5" s="17">
        <v>4</v>
      </c>
      <c r="AV5" s="17">
        <v>5</v>
      </c>
      <c r="AW5" s="17">
        <v>6</v>
      </c>
      <c r="AX5" s="17" t="s">
        <v>112</v>
      </c>
      <c r="AY5" s="17"/>
      <c r="AZ5" s="17"/>
      <c r="BA5" s="17">
        <f>SUM(AR5:AZ5)</f>
        <v>28</v>
      </c>
      <c r="BB5" s="17">
        <v>19</v>
      </c>
      <c r="BC5" s="17">
        <v>2</v>
      </c>
    </row>
    <row r="6" spans="1:43" ht="12">
      <c r="A6" s="5" t="s">
        <v>80</v>
      </c>
      <c r="O6" s="5" t="s">
        <v>122</v>
      </c>
      <c r="AC6" s="5" t="s">
        <v>156</v>
      </c>
      <c r="AQ6" s="5" t="s">
        <v>191</v>
      </c>
    </row>
    <row r="7" spans="1:43" ht="12">
      <c r="A7" s="5" t="s">
        <v>81</v>
      </c>
      <c r="O7" s="5" t="s">
        <v>123</v>
      </c>
      <c r="AC7" s="5" t="s">
        <v>157</v>
      </c>
      <c r="AQ7" s="5" t="s">
        <v>47</v>
      </c>
    </row>
    <row r="8" spans="1:43" ht="12">
      <c r="A8" s="5" t="s">
        <v>0</v>
      </c>
      <c r="O8" s="5" t="s">
        <v>0</v>
      </c>
      <c r="AC8" s="5" t="s">
        <v>0</v>
      </c>
      <c r="AQ8" s="5" t="s">
        <v>0</v>
      </c>
    </row>
    <row r="10" spans="1:41" ht="12">
      <c r="A10" s="5" t="s">
        <v>54</v>
      </c>
      <c r="B10" s="4"/>
      <c r="I10" s="5"/>
      <c r="K10" s="122">
        <v>39523</v>
      </c>
      <c r="L10" s="122"/>
      <c r="M10" s="122"/>
      <c r="O10" s="5" t="s">
        <v>126</v>
      </c>
      <c r="P10" s="4"/>
      <c r="W10" s="5"/>
      <c r="Y10" s="122">
        <v>39614</v>
      </c>
      <c r="Z10" s="122"/>
      <c r="AA10" s="122"/>
      <c r="AC10" s="5" t="s">
        <v>158</v>
      </c>
      <c r="AD10" s="4"/>
      <c r="AK10" s="5"/>
      <c r="AM10" s="122">
        <v>39719</v>
      </c>
      <c r="AN10" s="122"/>
      <c r="AO10" s="122"/>
    </row>
    <row r="11" spans="1:41" ht="12">
      <c r="A11" s="15" t="s">
        <v>1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5" t="s">
        <v>2</v>
      </c>
      <c r="L11" s="15" t="s">
        <v>3</v>
      </c>
      <c r="M11" s="15" t="s">
        <v>4</v>
      </c>
      <c r="O11" s="15" t="s">
        <v>1</v>
      </c>
      <c r="P11" s="15">
        <v>1</v>
      </c>
      <c r="Q11" s="15">
        <v>2</v>
      </c>
      <c r="R11" s="15">
        <v>3</v>
      </c>
      <c r="S11" s="15">
        <v>4</v>
      </c>
      <c r="T11" s="15">
        <v>5</v>
      </c>
      <c r="U11" s="15">
        <v>6</v>
      </c>
      <c r="V11" s="15">
        <v>7</v>
      </c>
      <c r="W11" s="15">
        <v>8</v>
      </c>
      <c r="X11" s="15">
        <v>9</v>
      </c>
      <c r="Y11" s="15" t="s">
        <v>2</v>
      </c>
      <c r="Z11" s="15" t="s">
        <v>3</v>
      </c>
      <c r="AA11" s="15" t="s">
        <v>4</v>
      </c>
      <c r="AC11" s="15" t="s">
        <v>1</v>
      </c>
      <c r="AD11" s="15">
        <v>1</v>
      </c>
      <c r="AE11" s="15">
        <v>2</v>
      </c>
      <c r="AF11" s="15">
        <v>3</v>
      </c>
      <c r="AG11" s="15">
        <v>4</v>
      </c>
      <c r="AH11" s="15">
        <v>5</v>
      </c>
      <c r="AI11" s="15">
        <v>6</v>
      </c>
      <c r="AJ11" s="15">
        <v>7</v>
      </c>
      <c r="AK11" s="15">
        <v>8</v>
      </c>
      <c r="AL11" s="15">
        <v>9</v>
      </c>
      <c r="AM11" s="15" t="s">
        <v>2</v>
      </c>
      <c r="AN11" s="15" t="s">
        <v>3</v>
      </c>
      <c r="AO11" s="15" t="s">
        <v>4</v>
      </c>
    </row>
    <row r="12" spans="1:41" ht="12">
      <c r="A12" s="18" t="s">
        <v>66</v>
      </c>
      <c r="B12" s="17">
        <v>0</v>
      </c>
      <c r="C12" s="17">
        <v>0</v>
      </c>
      <c r="D12" s="17">
        <v>0</v>
      </c>
      <c r="E12" s="17">
        <v>1</v>
      </c>
      <c r="F12" s="17">
        <v>0</v>
      </c>
      <c r="G12" s="17">
        <v>0</v>
      </c>
      <c r="H12" s="17">
        <v>0</v>
      </c>
      <c r="I12" s="17"/>
      <c r="J12" s="17"/>
      <c r="K12" s="17">
        <f>SUM(B12:J12)</f>
        <v>1</v>
      </c>
      <c r="L12" s="17">
        <v>2</v>
      </c>
      <c r="M12" s="17">
        <v>1</v>
      </c>
      <c r="O12" s="16" t="s">
        <v>129</v>
      </c>
      <c r="P12" s="17">
        <v>0</v>
      </c>
      <c r="Q12" s="17">
        <v>0</v>
      </c>
      <c r="R12" s="17">
        <v>2</v>
      </c>
      <c r="S12" s="17">
        <v>4</v>
      </c>
      <c r="T12" s="17">
        <v>0</v>
      </c>
      <c r="U12" s="17">
        <v>2</v>
      </c>
      <c r="V12" s="17"/>
      <c r="W12" s="17"/>
      <c r="X12" s="17"/>
      <c r="Y12" s="17">
        <f>SUM(P12:X12)</f>
        <v>8</v>
      </c>
      <c r="Z12" s="17">
        <v>7</v>
      </c>
      <c r="AA12" s="17">
        <v>2</v>
      </c>
      <c r="AC12" s="16" t="s">
        <v>159</v>
      </c>
      <c r="AD12" s="17">
        <v>2</v>
      </c>
      <c r="AE12" s="17">
        <v>0</v>
      </c>
      <c r="AF12" s="17">
        <v>0</v>
      </c>
      <c r="AG12" s="17">
        <v>0</v>
      </c>
      <c r="AH12" s="17">
        <v>1</v>
      </c>
      <c r="AI12" s="17"/>
      <c r="AJ12" s="17"/>
      <c r="AK12" s="17"/>
      <c r="AL12" s="17"/>
      <c r="AM12" s="17">
        <f>SUM(AD12:AL12)</f>
        <v>3</v>
      </c>
      <c r="AN12" s="17">
        <v>3</v>
      </c>
      <c r="AO12" s="17">
        <v>1</v>
      </c>
    </row>
    <row r="13" spans="1:41" ht="12">
      <c r="A13" s="16" t="s">
        <v>78</v>
      </c>
      <c r="B13" s="17">
        <v>2</v>
      </c>
      <c r="C13" s="17">
        <v>1</v>
      </c>
      <c r="D13" s="17">
        <v>0</v>
      </c>
      <c r="E13" s="17">
        <v>1</v>
      </c>
      <c r="F13" s="17">
        <v>0</v>
      </c>
      <c r="G13" s="17">
        <v>0</v>
      </c>
      <c r="H13" s="17" t="s">
        <v>82</v>
      </c>
      <c r="I13" s="17"/>
      <c r="J13" s="17"/>
      <c r="K13" s="17">
        <f>SUM(B13:J13)</f>
        <v>4</v>
      </c>
      <c r="L13" s="17">
        <v>4</v>
      </c>
      <c r="M13" s="17">
        <v>2</v>
      </c>
      <c r="O13" s="18" t="s">
        <v>44</v>
      </c>
      <c r="P13" s="17">
        <v>1</v>
      </c>
      <c r="Q13" s="17">
        <v>0</v>
      </c>
      <c r="R13" s="17">
        <v>0</v>
      </c>
      <c r="S13" s="17">
        <v>0</v>
      </c>
      <c r="T13" s="17">
        <v>7</v>
      </c>
      <c r="U13" s="17" t="s">
        <v>79</v>
      </c>
      <c r="V13" s="17"/>
      <c r="W13" s="17"/>
      <c r="X13" s="17"/>
      <c r="Y13" s="17">
        <f>SUM(P13:X13)</f>
        <v>8</v>
      </c>
      <c r="Z13" s="17">
        <v>5</v>
      </c>
      <c r="AA13" s="17">
        <v>4</v>
      </c>
      <c r="AC13" s="18" t="s">
        <v>44</v>
      </c>
      <c r="AD13" s="17">
        <v>7</v>
      </c>
      <c r="AE13" s="17">
        <v>0</v>
      </c>
      <c r="AF13" s="17">
        <v>0</v>
      </c>
      <c r="AG13" s="17">
        <v>0</v>
      </c>
      <c r="AH13" s="17">
        <v>0</v>
      </c>
      <c r="AI13" s="17"/>
      <c r="AJ13" s="17"/>
      <c r="AK13" s="17"/>
      <c r="AL13" s="17"/>
      <c r="AM13" s="17">
        <f>SUM(AD13:AL13)</f>
        <v>7</v>
      </c>
      <c r="AN13" s="17">
        <v>6</v>
      </c>
      <c r="AO13" s="17">
        <v>0</v>
      </c>
    </row>
    <row r="14" spans="1:29" ht="12">
      <c r="A14" s="5" t="s">
        <v>83</v>
      </c>
      <c r="O14" s="5" t="s">
        <v>73</v>
      </c>
      <c r="AC14" s="5" t="s">
        <v>160</v>
      </c>
    </row>
    <row r="15" spans="1:29" ht="12">
      <c r="A15" s="5" t="s">
        <v>47</v>
      </c>
      <c r="O15" s="5" t="s">
        <v>49</v>
      </c>
      <c r="AC15" s="5" t="s">
        <v>47</v>
      </c>
    </row>
    <row r="16" spans="1:29" ht="12">
      <c r="A16" s="5" t="s">
        <v>0</v>
      </c>
      <c r="O16" s="5" t="s">
        <v>0</v>
      </c>
      <c r="AC16" s="5" t="s">
        <v>0</v>
      </c>
    </row>
    <row r="18" spans="1:41" ht="12">
      <c r="A18" s="5" t="s">
        <v>84</v>
      </c>
      <c r="B18" s="4"/>
      <c r="G18" s="5"/>
      <c r="K18" s="122">
        <v>39530</v>
      </c>
      <c r="L18" s="122"/>
      <c r="M18" s="122"/>
      <c r="O18" s="5" t="s">
        <v>127</v>
      </c>
      <c r="P18" s="4"/>
      <c r="U18" s="5"/>
      <c r="Y18" s="122">
        <v>39614</v>
      </c>
      <c r="Z18" s="122"/>
      <c r="AA18" s="122"/>
      <c r="AC18" s="5" t="s">
        <v>161</v>
      </c>
      <c r="AD18" s="4"/>
      <c r="AI18" s="5"/>
      <c r="AM18" s="122">
        <v>39733</v>
      </c>
      <c r="AN18" s="122"/>
      <c r="AO18" s="122"/>
    </row>
    <row r="19" spans="1:41" ht="12">
      <c r="A19" s="15" t="s">
        <v>1</v>
      </c>
      <c r="B19" s="15">
        <v>1</v>
      </c>
      <c r="C19" s="15">
        <v>2</v>
      </c>
      <c r="D19" s="15">
        <v>3</v>
      </c>
      <c r="E19" s="15">
        <v>4</v>
      </c>
      <c r="F19" s="15">
        <v>5</v>
      </c>
      <c r="G19" s="15">
        <v>6</v>
      </c>
      <c r="H19" s="15">
        <v>7</v>
      </c>
      <c r="I19" s="15">
        <v>8</v>
      </c>
      <c r="J19" s="15">
        <v>9</v>
      </c>
      <c r="K19" s="15" t="s">
        <v>2</v>
      </c>
      <c r="L19" s="15" t="s">
        <v>3</v>
      </c>
      <c r="M19" s="15" t="s">
        <v>4</v>
      </c>
      <c r="O19" s="15" t="s">
        <v>1</v>
      </c>
      <c r="P19" s="15">
        <v>1</v>
      </c>
      <c r="Q19" s="15">
        <v>2</v>
      </c>
      <c r="R19" s="15">
        <v>3</v>
      </c>
      <c r="S19" s="15">
        <v>4</v>
      </c>
      <c r="T19" s="15">
        <v>5</v>
      </c>
      <c r="U19" s="15">
        <v>6</v>
      </c>
      <c r="V19" s="15">
        <v>7</v>
      </c>
      <c r="W19" s="15">
        <v>8</v>
      </c>
      <c r="X19" s="15">
        <v>9</v>
      </c>
      <c r="Y19" s="15" t="s">
        <v>2</v>
      </c>
      <c r="Z19" s="15" t="s">
        <v>3</v>
      </c>
      <c r="AA19" s="15" t="s">
        <v>4</v>
      </c>
      <c r="AC19" s="15" t="s">
        <v>1</v>
      </c>
      <c r="AD19" s="15">
        <v>1</v>
      </c>
      <c r="AE19" s="15">
        <v>2</v>
      </c>
      <c r="AF19" s="15">
        <v>3</v>
      </c>
      <c r="AG19" s="15">
        <v>4</v>
      </c>
      <c r="AH19" s="15">
        <v>5</v>
      </c>
      <c r="AI19" s="15">
        <v>6</v>
      </c>
      <c r="AJ19" s="15">
        <v>7</v>
      </c>
      <c r="AK19" s="15">
        <v>8</v>
      </c>
      <c r="AL19" s="15">
        <v>9</v>
      </c>
      <c r="AM19" s="15" t="s">
        <v>2</v>
      </c>
      <c r="AN19" s="15" t="s">
        <v>3</v>
      </c>
      <c r="AO19" s="15" t="s">
        <v>4</v>
      </c>
    </row>
    <row r="20" spans="1:41" ht="12">
      <c r="A20" s="16" t="s">
        <v>70</v>
      </c>
      <c r="B20" s="17">
        <v>0</v>
      </c>
      <c r="C20" s="17">
        <v>0</v>
      </c>
      <c r="D20" s="17">
        <v>0</v>
      </c>
      <c r="E20" s="17">
        <v>1</v>
      </c>
      <c r="F20" s="17">
        <v>0</v>
      </c>
      <c r="G20" s="17">
        <v>1</v>
      </c>
      <c r="H20" s="17"/>
      <c r="I20" s="17"/>
      <c r="J20" s="17"/>
      <c r="K20" s="17">
        <f>SUM(B20:J20)</f>
        <v>2</v>
      </c>
      <c r="L20" s="17">
        <v>5</v>
      </c>
      <c r="M20" s="17">
        <v>1</v>
      </c>
      <c r="O20" s="16" t="s">
        <v>130</v>
      </c>
      <c r="P20" s="17">
        <v>1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/>
      <c r="W20" s="17"/>
      <c r="X20" s="17"/>
      <c r="Y20" s="17">
        <f>SUM(P20:X20)</f>
        <v>1</v>
      </c>
      <c r="Z20" s="17">
        <v>5</v>
      </c>
      <c r="AA20" s="17">
        <v>4</v>
      </c>
      <c r="AC20" s="16" t="s">
        <v>162</v>
      </c>
      <c r="AD20" s="17">
        <v>0</v>
      </c>
      <c r="AE20" s="17">
        <v>6</v>
      </c>
      <c r="AF20" s="17">
        <v>0</v>
      </c>
      <c r="AG20" s="17">
        <v>3</v>
      </c>
      <c r="AH20" s="17">
        <v>0</v>
      </c>
      <c r="AI20" s="17">
        <v>0</v>
      </c>
      <c r="AJ20" s="17">
        <v>0</v>
      </c>
      <c r="AK20" s="17"/>
      <c r="AL20" s="17"/>
      <c r="AM20" s="17">
        <f>SUM(AD20:AL20)</f>
        <v>9</v>
      </c>
      <c r="AN20" s="17">
        <v>5</v>
      </c>
      <c r="AO20" s="17">
        <v>3</v>
      </c>
    </row>
    <row r="21" spans="1:41" ht="12">
      <c r="A21" s="18" t="s">
        <v>44</v>
      </c>
      <c r="B21" s="17">
        <v>6</v>
      </c>
      <c r="C21" s="17">
        <v>2</v>
      </c>
      <c r="D21" s="17">
        <v>0</v>
      </c>
      <c r="E21" s="17">
        <v>2</v>
      </c>
      <c r="F21" s="17">
        <v>0</v>
      </c>
      <c r="G21" s="17">
        <v>3</v>
      </c>
      <c r="H21" s="17"/>
      <c r="I21" s="17"/>
      <c r="J21" s="17"/>
      <c r="K21" s="17">
        <f>SUM(B21:J21)</f>
        <v>13</v>
      </c>
      <c r="L21" s="17">
        <v>12</v>
      </c>
      <c r="M21" s="17">
        <v>2</v>
      </c>
      <c r="O21" s="18" t="s">
        <v>44</v>
      </c>
      <c r="P21" s="17">
        <v>3</v>
      </c>
      <c r="Q21" s="17">
        <v>0</v>
      </c>
      <c r="R21" s="17">
        <v>0</v>
      </c>
      <c r="S21" s="17">
        <v>0</v>
      </c>
      <c r="T21" s="17">
        <v>0</v>
      </c>
      <c r="U21" s="17" t="s">
        <v>82</v>
      </c>
      <c r="V21" s="17"/>
      <c r="W21" s="17"/>
      <c r="X21" s="17"/>
      <c r="Y21" s="17">
        <f>SUM(P21:X21)</f>
        <v>3</v>
      </c>
      <c r="Z21" s="17">
        <v>5</v>
      </c>
      <c r="AA21" s="17">
        <v>2</v>
      </c>
      <c r="AC21" s="18" t="s">
        <v>44</v>
      </c>
      <c r="AD21" s="17">
        <v>0</v>
      </c>
      <c r="AE21" s="17">
        <v>0</v>
      </c>
      <c r="AF21" s="17">
        <v>0</v>
      </c>
      <c r="AG21" s="17">
        <v>3</v>
      </c>
      <c r="AH21" s="17">
        <v>0</v>
      </c>
      <c r="AI21" s="17">
        <v>0</v>
      </c>
      <c r="AJ21" s="17">
        <v>0</v>
      </c>
      <c r="AK21" s="17"/>
      <c r="AL21" s="17"/>
      <c r="AM21" s="17">
        <f>SUM(AD21:AL21)</f>
        <v>3</v>
      </c>
      <c r="AN21" s="17">
        <v>2</v>
      </c>
      <c r="AO21" s="17">
        <v>7</v>
      </c>
    </row>
    <row r="22" spans="1:29" ht="12">
      <c r="A22" s="5" t="s">
        <v>85</v>
      </c>
      <c r="O22" s="5" t="s">
        <v>131</v>
      </c>
      <c r="AC22" s="5" t="s">
        <v>163</v>
      </c>
    </row>
    <row r="23" spans="1:29" ht="12">
      <c r="A23" s="5" t="s">
        <v>86</v>
      </c>
      <c r="O23" s="5" t="s">
        <v>47</v>
      </c>
      <c r="AC23" s="5" t="s">
        <v>47</v>
      </c>
    </row>
    <row r="24" spans="1:29" ht="12">
      <c r="A24" s="5" t="s">
        <v>87</v>
      </c>
      <c r="O24" s="5" t="s">
        <v>0</v>
      </c>
      <c r="AC24" s="5" t="s">
        <v>0</v>
      </c>
    </row>
    <row r="26" spans="1:41" ht="12">
      <c r="A26" s="5" t="s">
        <v>92</v>
      </c>
      <c r="B26" s="4"/>
      <c r="I26" s="5"/>
      <c r="K26" s="122">
        <v>39537</v>
      </c>
      <c r="L26" s="122"/>
      <c r="M26" s="122"/>
      <c r="O26" s="5" t="s">
        <v>133</v>
      </c>
      <c r="P26" s="4"/>
      <c r="W26" s="5"/>
      <c r="Y26" s="122">
        <v>39635</v>
      </c>
      <c r="Z26" s="122"/>
      <c r="AA26" s="122"/>
      <c r="AC26" s="5" t="s">
        <v>64</v>
      </c>
      <c r="AD26" s="4"/>
      <c r="AJ26" s="5"/>
      <c r="AM26" s="122">
        <v>39733</v>
      </c>
      <c r="AN26" s="122"/>
      <c r="AO26" s="122"/>
    </row>
    <row r="27" spans="1:41" ht="12">
      <c r="A27" s="15" t="s">
        <v>8</v>
      </c>
      <c r="B27" s="15">
        <v>1</v>
      </c>
      <c r="C27" s="15">
        <v>2</v>
      </c>
      <c r="D27" s="15">
        <v>3</v>
      </c>
      <c r="E27" s="15">
        <v>4</v>
      </c>
      <c r="F27" s="15">
        <v>5</v>
      </c>
      <c r="G27" s="15">
        <v>6</v>
      </c>
      <c r="H27" s="15">
        <v>7</v>
      </c>
      <c r="I27" s="15">
        <v>8</v>
      </c>
      <c r="J27" s="15">
        <v>9</v>
      </c>
      <c r="K27" s="15" t="s">
        <v>9</v>
      </c>
      <c r="L27" s="15" t="s">
        <v>10</v>
      </c>
      <c r="M27" s="15" t="s">
        <v>11</v>
      </c>
      <c r="O27" s="15" t="s">
        <v>1</v>
      </c>
      <c r="P27" s="15">
        <v>1</v>
      </c>
      <c r="Q27" s="15">
        <v>2</v>
      </c>
      <c r="R27" s="15">
        <v>3</v>
      </c>
      <c r="S27" s="15">
        <v>4</v>
      </c>
      <c r="T27" s="15">
        <v>5</v>
      </c>
      <c r="U27" s="15">
        <v>6</v>
      </c>
      <c r="V27" s="15">
        <v>7</v>
      </c>
      <c r="W27" s="15">
        <v>8</v>
      </c>
      <c r="X27" s="15">
        <v>9</v>
      </c>
      <c r="Y27" s="15" t="s">
        <v>2</v>
      </c>
      <c r="Z27" s="15" t="s">
        <v>3</v>
      </c>
      <c r="AA27" s="15" t="s">
        <v>4</v>
      </c>
      <c r="AC27" s="15" t="s">
        <v>1</v>
      </c>
      <c r="AD27" s="15">
        <v>1</v>
      </c>
      <c r="AE27" s="15">
        <v>2</v>
      </c>
      <c r="AF27" s="15">
        <v>3</v>
      </c>
      <c r="AG27" s="15">
        <v>4</v>
      </c>
      <c r="AH27" s="15">
        <v>5</v>
      </c>
      <c r="AI27" s="15">
        <v>6</v>
      </c>
      <c r="AJ27" s="15">
        <v>7</v>
      </c>
      <c r="AK27" s="15">
        <v>8</v>
      </c>
      <c r="AL27" s="15">
        <v>9</v>
      </c>
      <c r="AM27" s="15" t="s">
        <v>2</v>
      </c>
      <c r="AN27" s="15" t="s">
        <v>3</v>
      </c>
      <c r="AO27" s="15" t="s">
        <v>4</v>
      </c>
    </row>
    <row r="28" spans="1:41" ht="12">
      <c r="A28" s="16" t="s">
        <v>93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/>
      <c r="K28" s="17">
        <f>SUM(B28:J28)</f>
        <v>0</v>
      </c>
      <c r="L28" s="17">
        <v>4</v>
      </c>
      <c r="M28" s="17">
        <v>1</v>
      </c>
      <c r="O28" s="16" t="s">
        <v>134</v>
      </c>
      <c r="P28" s="17">
        <v>0</v>
      </c>
      <c r="Q28" s="17">
        <v>0</v>
      </c>
      <c r="R28" s="17">
        <v>0</v>
      </c>
      <c r="S28" s="17">
        <v>2</v>
      </c>
      <c r="T28" s="17">
        <v>0</v>
      </c>
      <c r="U28" s="17">
        <v>0</v>
      </c>
      <c r="V28" s="17"/>
      <c r="W28" s="17"/>
      <c r="X28" s="17"/>
      <c r="Y28" s="17">
        <f>SUM(P28:X28)</f>
        <v>2</v>
      </c>
      <c r="Z28" s="17">
        <v>2</v>
      </c>
      <c r="AA28" s="17">
        <v>1</v>
      </c>
      <c r="AC28" s="18" t="s">
        <v>66</v>
      </c>
      <c r="AD28" s="17">
        <v>8</v>
      </c>
      <c r="AE28" s="17">
        <v>0</v>
      </c>
      <c r="AF28" s="17">
        <v>1</v>
      </c>
      <c r="AG28" s="17">
        <v>0</v>
      </c>
      <c r="AH28" s="17">
        <v>1</v>
      </c>
      <c r="AI28" s="17"/>
      <c r="AJ28" s="17"/>
      <c r="AK28" s="17"/>
      <c r="AL28" s="17"/>
      <c r="AM28" s="17">
        <f>SUM(AD28:AL28)</f>
        <v>10</v>
      </c>
      <c r="AN28" s="17">
        <v>12</v>
      </c>
      <c r="AO28" s="17">
        <v>3</v>
      </c>
    </row>
    <row r="29" spans="1:41" ht="12">
      <c r="A29" s="18" t="s">
        <v>44</v>
      </c>
      <c r="B29" s="17">
        <v>1</v>
      </c>
      <c r="C29" s="17">
        <v>0</v>
      </c>
      <c r="D29" s="17">
        <v>0</v>
      </c>
      <c r="E29" s="17">
        <v>1</v>
      </c>
      <c r="F29" s="17">
        <v>1</v>
      </c>
      <c r="G29" s="17">
        <v>3</v>
      </c>
      <c r="H29" s="17">
        <v>0</v>
      </c>
      <c r="I29" s="17" t="s">
        <v>79</v>
      </c>
      <c r="J29" s="17"/>
      <c r="K29" s="17">
        <f>SUM(B29:J29)</f>
        <v>6</v>
      </c>
      <c r="L29" s="17">
        <v>10</v>
      </c>
      <c r="M29" s="17">
        <v>2</v>
      </c>
      <c r="O29" s="18" t="s">
        <v>44</v>
      </c>
      <c r="P29" s="17">
        <v>3</v>
      </c>
      <c r="Q29" s="17">
        <v>0</v>
      </c>
      <c r="R29" s="17">
        <v>5</v>
      </c>
      <c r="S29" s="17">
        <v>0</v>
      </c>
      <c r="T29" s="17">
        <v>0</v>
      </c>
      <c r="U29" s="17" t="s">
        <v>79</v>
      </c>
      <c r="V29" s="17"/>
      <c r="W29" s="17"/>
      <c r="X29" s="17"/>
      <c r="Y29" s="17">
        <f>SUM(P29:X29)</f>
        <v>8</v>
      </c>
      <c r="Z29" s="17">
        <v>5</v>
      </c>
      <c r="AA29" s="17">
        <v>1</v>
      </c>
      <c r="AC29" s="16" t="s">
        <v>162</v>
      </c>
      <c r="AD29" s="17">
        <v>16</v>
      </c>
      <c r="AE29" s="17">
        <v>0</v>
      </c>
      <c r="AF29" s="17">
        <v>0</v>
      </c>
      <c r="AG29" s="17">
        <v>0</v>
      </c>
      <c r="AH29" s="17" t="s">
        <v>79</v>
      </c>
      <c r="AI29" s="17"/>
      <c r="AJ29" s="17"/>
      <c r="AK29" s="17"/>
      <c r="AL29" s="17"/>
      <c r="AM29" s="17">
        <f>SUM(AD29:AL29)</f>
        <v>16</v>
      </c>
      <c r="AN29" s="17">
        <v>8</v>
      </c>
      <c r="AO29" s="17">
        <v>2</v>
      </c>
    </row>
    <row r="30" spans="1:29" ht="12">
      <c r="A30" s="5" t="s">
        <v>94</v>
      </c>
      <c r="O30" s="5" t="s">
        <v>135</v>
      </c>
      <c r="AC30" s="5" t="s">
        <v>164</v>
      </c>
    </row>
    <row r="31" spans="1:29" ht="12">
      <c r="A31" s="5" t="s">
        <v>95</v>
      </c>
      <c r="O31" s="5" t="s">
        <v>47</v>
      </c>
      <c r="AC31" s="5" t="s">
        <v>49</v>
      </c>
    </row>
    <row r="32" spans="1:29" ht="12">
      <c r="A32" s="5" t="s">
        <v>0</v>
      </c>
      <c r="O32" s="5" t="s">
        <v>48</v>
      </c>
      <c r="AC32" s="5" t="s">
        <v>48</v>
      </c>
    </row>
    <row r="34" spans="1:41" ht="12">
      <c r="A34" s="5" t="s">
        <v>98</v>
      </c>
      <c r="B34" s="4"/>
      <c r="G34" s="5"/>
      <c r="K34" s="122">
        <v>39544</v>
      </c>
      <c r="L34" s="122"/>
      <c r="M34" s="122"/>
      <c r="O34" s="5" t="s">
        <v>136</v>
      </c>
      <c r="P34" s="4"/>
      <c r="U34" s="5"/>
      <c r="Y34" s="122">
        <v>39642</v>
      </c>
      <c r="Z34" s="122"/>
      <c r="AA34" s="122"/>
      <c r="AC34" s="5" t="s">
        <v>74</v>
      </c>
      <c r="AD34" s="4"/>
      <c r="AJ34" s="5"/>
      <c r="AM34" s="122">
        <v>39740</v>
      </c>
      <c r="AN34" s="122"/>
      <c r="AO34" s="122"/>
    </row>
    <row r="35" spans="1:41" ht="12">
      <c r="A35" s="15" t="s">
        <v>1</v>
      </c>
      <c r="B35" s="15">
        <v>1</v>
      </c>
      <c r="C35" s="15">
        <v>2</v>
      </c>
      <c r="D35" s="15">
        <v>3</v>
      </c>
      <c r="E35" s="15">
        <v>4</v>
      </c>
      <c r="F35" s="15">
        <v>5</v>
      </c>
      <c r="G35" s="15">
        <v>6</v>
      </c>
      <c r="H35" s="15">
        <v>7</v>
      </c>
      <c r="I35" s="15">
        <v>8</v>
      </c>
      <c r="J35" s="15">
        <v>9</v>
      </c>
      <c r="K35" s="15" t="s">
        <v>2</v>
      </c>
      <c r="L35" s="15" t="s">
        <v>3</v>
      </c>
      <c r="M35" s="15" t="s">
        <v>4</v>
      </c>
      <c r="O35" s="15" t="s">
        <v>1</v>
      </c>
      <c r="P35" s="15">
        <v>1</v>
      </c>
      <c r="Q35" s="15">
        <v>2</v>
      </c>
      <c r="R35" s="15">
        <v>3</v>
      </c>
      <c r="S35" s="15">
        <v>4</v>
      </c>
      <c r="T35" s="15">
        <v>5</v>
      </c>
      <c r="U35" s="15">
        <v>6</v>
      </c>
      <c r="V35" s="15">
        <v>7</v>
      </c>
      <c r="W35" s="15">
        <v>8</v>
      </c>
      <c r="X35" s="15">
        <v>9</v>
      </c>
      <c r="Y35" s="15" t="s">
        <v>2</v>
      </c>
      <c r="Z35" s="15" t="s">
        <v>3</v>
      </c>
      <c r="AA35" s="15" t="s">
        <v>4</v>
      </c>
      <c r="AC35" s="15" t="s">
        <v>1</v>
      </c>
      <c r="AD35" s="15">
        <v>1</v>
      </c>
      <c r="AE35" s="15">
        <v>2</v>
      </c>
      <c r="AF35" s="15">
        <v>3</v>
      </c>
      <c r="AG35" s="15">
        <v>4</v>
      </c>
      <c r="AH35" s="15">
        <v>5</v>
      </c>
      <c r="AI35" s="15">
        <v>6</v>
      </c>
      <c r="AJ35" s="15">
        <v>7</v>
      </c>
      <c r="AK35" s="15">
        <v>8</v>
      </c>
      <c r="AL35" s="15">
        <v>9</v>
      </c>
      <c r="AM35" s="15" t="s">
        <v>2</v>
      </c>
      <c r="AN35" s="15" t="s">
        <v>3</v>
      </c>
      <c r="AO35" s="15" t="s">
        <v>4</v>
      </c>
    </row>
    <row r="36" spans="1:41" ht="12">
      <c r="A36" s="18" t="s">
        <v>66</v>
      </c>
      <c r="B36" s="17">
        <v>0</v>
      </c>
      <c r="C36" s="17">
        <v>0</v>
      </c>
      <c r="D36" s="17">
        <v>0</v>
      </c>
      <c r="E36" s="17">
        <v>0</v>
      </c>
      <c r="F36" s="17">
        <v>3</v>
      </c>
      <c r="G36" s="17">
        <v>0</v>
      </c>
      <c r="H36" s="17"/>
      <c r="I36" s="17"/>
      <c r="J36" s="17"/>
      <c r="K36" s="17">
        <f>SUM(B36:J36)</f>
        <v>3</v>
      </c>
      <c r="L36" s="17">
        <v>3</v>
      </c>
      <c r="M36" s="17">
        <v>2</v>
      </c>
      <c r="O36" s="19" t="s">
        <v>137</v>
      </c>
      <c r="P36" s="17">
        <v>0</v>
      </c>
      <c r="Q36" s="17">
        <v>0</v>
      </c>
      <c r="R36" s="17">
        <v>0</v>
      </c>
      <c r="S36" s="17">
        <v>1</v>
      </c>
      <c r="T36" s="17">
        <v>3</v>
      </c>
      <c r="U36" s="17">
        <v>0</v>
      </c>
      <c r="V36" s="17">
        <v>1</v>
      </c>
      <c r="W36" s="17"/>
      <c r="X36" s="17"/>
      <c r="Y36" s="17">
        <f>SUM(P36:X36)</f>
        <v>5</v>
      </c>
      <c r="Z36" s="17">
        <v>9</v>
      </c>
      <c r="AA36" s="17">
        <v>7</v>
      </c>
      <c r="AC36" s="18" t="s">
        <v>66</v>
      </c>
      <c r="AD36" s="17">
        <v>1</v>
      </c>
      <c r="AE36" s="17">
        <v>2</v>
      </c>
      <c r="AF36" s="17">
        <v>0</v>
      </c>
      <c r="AG36" s="17">
        <v>1</v>
      </c>
      <c r="AH36" s="17">
        <v>1</v>
      </c>
      <c r="AI36" s="17"/>
      <c r="AJ36" s="17"/>
      <c r="AK36" s="17"/>
      <c r="AL36" s="17"/>
      <c r="AM36" s="17">
        <f>SUM(AD36:AL36)</f>
        <v>5</v>
      </c>
      <c r="AN36" s="17">
        <v>6</v>
      </c>
      <c r="AO36" s="17">
        <v>4</v>
      </c>
    </row>
    <row r="37" spans="1:41" ht="12">
      <c r="A37" s="16" t="s">
        <v>97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3</v>
      </c>
      <c r="H37" s="17"/>
      <c r="I37" s="17"/>
      <c r="J37" s="17"/>
      <c r="K37" s="17">
        <f>SUM(B37:J37)</f>
        <v>3</v>
      </c>
      <c r="L37" s="17">
        <v>4</v>
      </c>
      <c r="M37" s="17">
        <v>0</v>
      </c>
      <c r="O37" s="18" t="s">
        <v>66</v>
      </c>
      <c r="P37" s="17">
        <v>0</v>
      </c>
      <c r="Q37" s="17">
        <v>2</v>
      </c>
      <c r="R37" s="17">
        <v>0</v>
      </c>
      <c r="S37" s="17">
        <v>4</v>
      </c>
      <c r="T37" s="17">
        <v>0</v>
      </c>
      <c r="U37" s="17">
        <v>3</v>
      </c>
      <c r="V37" s="17" t="s">
        <v>79</v>
      </c>
      <c r="W37" s="17"/>
      <c r="X37" s="17"/>
      <c r="Y37" s="17">
        <f>SUM(P37:X37)</f>
        <v>9</v>
      </c>
      <c r="Z37" s="17">
        <v>8</v>
      </c>
      <c r="AA37" s="17">
        <v>1</v>
      </c>
      <c r="AC37" s="16" t="s">
        <v>165</v>
      </c>
      <c r="AD37" s="17">
        <v>1</v>
      </c>
      <c r="AE37" s="17">
        <v>1</v>
      </c>
      <c r="AF37" s="17">
        <v>0</v>
      </c>
      <c r="AG37" s="17">
        <v>0</v>
      </c>
      <c r="AH37" s="17">
        <v>0</v>
      </c>
      <c r="AI37" s="17"/>
      <c r="AJ37" s="17"/>
      <c r="AK37" s="17"/>
      <c r="AL37" s="17"/>
      <c r="AM37" s="17">
        <f>SUM(AD37:AL37)</f>
        <v>2</v>
      </c>
      <c r="AN37" s="17">
        <v>5</v>
      </c>
      <c r="AO37" s="17">
        <v>2</v>
      </c>
    </row>
    <row r="38" spans="1:29" ht="12">
      <c r="A38" s="5" t="s">
        <v>75</v>
      </c>
      <c r="O38" s="5" t="s">
        <v>138</v>
      </c>
      <c r="AC38" s="5" t="s">
        <v>166</v>
      </c>
    </row>
    <row r="39" spans="1:29" ht="12">
      <c r="A39" s="5" t="s">
        <v>47</v>
      </c>
      <c r="O39" s="5" t="s">
        <v>139</v>
      </c>
      <c r="AC39" s="5" t="s">
        <v>167</v>
      </c>
    </row>
    <row r="40" spans="1:29" ht="12">
      <c r="A40" s="5" t="s">
        <v>0</v>
      </c>
      <c r="O40" s="5" t="s">
        <v>0</v>
      </c>
      <c r="AC40" s="5" t="s">
        <v>0</v>
      </c>
    </row>
    <row r="42" spans="1:41" ht="12">
      <c r="A42" s="5" t="s">
        <v>7</v>
      </c>
      <c r="B42" s="4"/>
      <c r="H42" s="5"/>
      <c r="K42" s="122">
        <v>38827</v>
      </c>
      <c r="L42" s="122"/>
      <c r="M42" s="122"/>
      <c r="O42" s="5" t="s">
        <v>140</v>
      </c>
      <c r="P42" s="4"/>
      <c r="V42" s="5"/>
      <c r="Y42" s="122">
        <v>39656</v>
      </c>
      <c r="Z42" s="122"/>
      <c r="AA42" s="122"/>
      <c r="AC42" s="5" t="s">
        <v>168</v>
      </c>
      <c r="AD42" s="4"/>
      <c r="AK42" s="4"/>
      <c r="AL42" s="5"/>
      <c r="AM42" s="122">
        <v>39747</v>
      </c>
      <c r="AN42" s="122"/>
      <c r="AO42" s="122"/>
    </row>
    <row r="43" spans="1:41" ht="12">
      <c r="A43" s="15" t="s">
        <v>1</v>
      </c>
      <c r="B43" s="15">
        <v>1</v>
      </c>
      <c r="C43" s="15">
        <v>2</v>
      </c>
      <c r="D43" s="15">
        <v>3</v>
      </c>
      <c r="E43" s="15">
        <v>4</v>
      </c>
      <c r="F43" s="15">
        <v>5</v>
      </c>
      <c r="G43" s="15">
        <v>6</v>
      </c>
      <c r="H43" s="15">
        <v>7</v>
      </c>
      <c r="I43" s="15">
        <v>8</v>
      </c>
      <c r="J43" s="15">
        <v>9</v>
      </c>
      <c r="K43" s="15" t="s">
        <v>2</v>
      </c>
      <c r="L43" s="15" t="s">
        <v>3</v>
      </c>
      <c r="M43" s="15" t="s">
        <v>4</v>
      </c>
      <c r="O43" s="15" t="s">
        <v>1</v>
      </c>
      <c r="P43" s="15">
        <v>1</v>
      </c>
      <c r="Q43" s="15">
        <v>2</v>
      </c>
      <c r="R43" s="15">
        <v>3</v>
      </c>
      <c r="S43" s="15">
        <v>4</v>
      </c>
      <c r="T43" s="15">
        <v>5</v>
      </c>
      <c r="U43" s="15">
        <v>6</v>
      </c>
      <c r="V43" s="15">
        <v>7</v>
      </c>
      <c r="W43" s="15">
        <v>8</v>
      </c>
      <c r="X43" s="15">
        <v>9</v>
      </c>
      <c r="Y43" s="15" t="s">
        <v>2</v>
      </c>
      <c r="Z43" s="15" t="s">
        <v>3</v>
      </c>
      <c r="AA43" s="15" t="s">
        <v>4</v>
      </c>
      <c r="AC43" s="15" t="s">
        <v>1</v>
      </c>
      <c r="AD43" s="15">
        <v>1</v>
      </c>
      <c r="AE43" s="15">
        <v>2</v>
      </c>
      <c r="AF43" s="15">
        <v>3</v>
      </c>
      <c r="AG43" s="15">
        <v>4</v>
      </c>
      <c r="AH43" s="15">
        <v>5</v>
      </c>
      <c r="AI43" s="15">
        <v>6</v>
      </c>
      <c r="AJ43" s="15">
        <v>7</v>
      </c>
      <c r="AK43" s="15">
        <v>8</v>
      </c>
      <c r="AL43" s="15">
        <v>9</v>
      </c>
      <c r="AM43" s="15" t="s">
        <v>2</v>
      </c>
      <c r="AN43" s="15" t="s">
        <v>3</v>
      </c>
      <c r="AO43" s="15" t="s">
        <v>4</v>
      </c>
    </row>
    <row r="44" spans="1:41" ht="12">
      <c r="A44" s="18" t="s">
        <v>66</v>
      </c>
      <c r="B44" s="17">
        <v>2</v>
      </c>
      <c r="C44" s="17">
        <v>0</v>
      </c>
      <c r="D44" s="17">
        <v>2</v>
      </c>
      <c r="E44" s="17">
        <v>1</v>
      </c>
      <c r="F44" s="17">
        <v>0</v>
      </c>
      <c r="G44" s="17">
        <v>2</v>
      </c>
      <c r="H44" s="17">
        <v>0</v>
      </c>
      <c r="I44" s="17"/>
      <c r="J44" s="17"/>
      <c r="K44" s="17">
        <f>SUM(B44:J44)</f>
        <v>7</v>
      </c>
      <c r="L44" s="17">
        <v>10</v>
      </c>
      <c r="M44" s="17">
        <v>4</v>
      </c>
      <c r="O44" s="19" t="s">
        <v>141</v>
      </c>
      <c r="P44" s="17">
        <v>0</v>
      </c>
      <c r="Q44" s="17">
        <v>0</v>
      </c>
      <c r="R44" s="17">
        <v>3</v>
      </c>
      <c r="S44" s="17">
        <v>0</v>
      </c>
      <c r="T44" s="17">
        <v>0</v>
      </c>
      <c r="U44" s="17"/>
      <c r="V44" s="17"/>
      <c r="W44" s="17"/>
      <c r="X44" s="17"/>
      <c r="Y44" s="17">
        <f>SUM(P44:X44)</f>
        <v>3</v>
      </c>
      <c r="Z44" s="17">
        <v>5</v>
      </c>
      <c r="AA44" s="17">
        <v>1</v>
      </c>
      <c r="AC44" s="16" t="s">
        <v>169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/>
      <c r="AJ44" s="17"/>
      <c r="AK44" s="17"/>
      <c r="AL44" s="17"/>
      <c r="AM44" s="17">
        <f>SUM(AD44:AL44)</f>
        <v>0</v>
      </c>
      <c r="AN44" s="17">
        <v>2</v>
      </c>
      <c r="AO44" s="17">
        <v>2</v>
      </c>
    </row>
    <row r="45" spans="1:41" ht="12">
      <c r="A45" s="16" t="s">
        <v>102</v>
      </c>
      <c r="B45" s="17">
        <v>0</v>
      </c>
      <c r="C45" s="17">
        <v>1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/>
      <c r="J45" s="17"/>
      <c r="K45" s="17">
        <f>SUM(B45:J45)</f>
        <v>1</v>
      </c>
      <c r="L45" s="17">
        <v>3</v>
      </c>
      <c r="M45" s="17">
        <v>3</v>
      </c>
      <c r="O45" s="18" t="s">
        <v>66</v>
      </c>
      <c r="P45" s="17">
        <v>0</v>
      </c>
      <c r="Q45" s="17">
        <v>0</v>
      </c>
      <c r="R45" s="17">
        <v>0</v>
      </c>
      <c r="S45" s="17">
        <v>2</v>
      </c>
      <c r="T45" s="17">
        <v>0</v>
      </c>
      <c r="U45" s="17"/>
      <c r="V45" s="17"/>
      <c r="W45" s="17"/>
      <c r="X45" s="17"/>
      <c r="Y45" s="17">
        <f>SUM(P45:X45)</f>
        <v>2</v>
      </c>
      <c r="Z45" s="17">
        <v>3</v>
      </c>
      <c r="AA45" s="17">
        <v>3</v>
      </c>
      <c r="AC45" s="18" t="s">
        <v>44</v>
      </c>
      <c r="AD45" s="17">
        <v>8</v>
      </c>
      <c r="AE45" s="17">
        <v>7</v>
      </c>
      <c r="AF45" s="17">
        <v>2</v>
      </c>
      <c r="AG45" s="17">
        <v>6</v>
      </c>
      <c r="AH45" s="17" t="s">
        <v>79</v>
      </c>
      <c r="AI45" s="17"/>
      <c r="AJ45" s="17"/>
      <c r="AK45" s="17"/>
      <c r="AL45" s="17"/>
      <c r="AM45" s="17">
        <f>SUM(AD45:AL45)</f>
        <v>23</v>
      </c>
      <c r="AN45" s="17">
        <v>6</v>
      </c>
      <c r="AO45" s="17">
        <v>4</v>
      </c>
    </row>
    <row r="46" spans="1:29" ht="12">
      <c r="A46" s="5" t="s">
        <v>103</v>
      </c>
      <c r="O46" s="5" t="s">
        <v>142</v>
      </c>
      <c r="AC46" s="5" t="s">
        <v>170</v>
      </c>
    </row>
    <row r="47" spans="1:29" ht="12">
      <c r="A47" s="5" t="s">
        <v>104</v>
      </c>
      <c r="O47" s="5" t="s">
        <v>47</v>
      </c>
      <c r="AC47" s="5" t="s">
        <v>171</v>
      </c>
    </row>
    <row r="48" spans="1:29" ht="12">
      <c r="A48" s="5" t="s">
        <v>0</v>
      </c>
      <c r="O48" s="5" t="s">
        <v>0</v>
      </c>
      <c r="AC48" s="5" t="s">
        <v>172</v>
      </c>
    </row>
    <row r="50" spans="1:41" ht="12">
      <c r="A50" s="5" t="s">
        <v>106</v>
      </c>
      <c r="B50" s="4"/>
      <c r="H50" s="5"/>
      <c r="K50" s="122">
        <v>39200</v>
      </c>
      <c r="L50" s="122"/>
      <c r="M50" s="122"/>
      <c r="O50" s="5" t="s">
        <v>63</v>
      </c>
      <c r="P50" s="4"/>
      <c r="V50" s="5"/>
      <c r="Y50" s="122">
        <v>39656</v>
      </c>
      <c r="Z50" s="122"/>
      <c r="AA50" s="122"/>
      <c r="AC50" s="5" t="s">
        <v>174</v>
      </c>
      <c r="AD50" s="4"/>
      <c r="AJ50" s="4"/>
      <c r="AK50" s="2"/>
      <c r="AM50" s="122">
        <v>39761</v>
      </c>
      <c r="AN50" s="122"/>
      <c r="AO50" s="122"/>
    </row>
    <row r="51" spans="1:41" ht="12">
      <c r="A51" s="15" t="s">
        <v>1</v>
      </c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 t="s">
        <v>2</v>
      </c>
      <c r="L51" s="15" t="s">
        <v>3</v>
      </c>
      <c r="M51" s="15" t="s">
        <v>4</v>
      </c>
      <c r="O51" s="15" t="s">
        <v>1</v>
      </c>
      <c r="P51" s="15">
        <v>1</v>
      </c>
      <c r="Q51" s="15">
        <v>2</v>
      </c>
      <c r="R51" s="15">
        <v>3</v>
      </c>
      <c r="S51" s="15">
        <v>4</v>
      </c>
      <c r="T51" s="15">
        <v>5</v>
      </c>
      <c r="U51" s="15">
        <v>6</v>
      </c>
      <c r="V51" s="15">
        <v>7</v>
      </c>
      <c r="W51" s="15">
        <v>8</v>
      </c>
      <c r="X51" s="15">
        <v>9</v>
      </c>
      <c r="Y51" s="15" t="s">
        <v>2</v>
      </c>
      <c r="Z51" s="15" t="s">
        <v>3</v>
      </c>
      <c r="AA51" s="15" t="s">
        <v>4</v>
      </c>
      <c r="AC51" s="15" t="s">
        <v>1</v>
      </c>
      <c r="AD51" s="15">
        <v>1</v>
      </c>
      <c r="AE51" s="15">
        <v>2</v>
      </c>
      <c r="AF51" s="15">
        <v>3</v>
      </c>
      <c r="AG51" s="15">
        <v>4</v>
      </c>
      <c r="AH51" s="15">
        <v>5</v>
      </c>
      <c r="AI51" s="15">
        <v>6</v>
      </c>
      <c r="AJ51" s="15">
        <v>7</v>
      </c>
      <c r="AK51" s="15">
        <v>8</v>
      </c>
      <c r="AL51" s="15">
        <v>9</v>
      </c>
      <c r="AM51" s="15" t="s">
        <v>2</v>
      </c>
      <c r="AN51" s="15" t="s">
        <v>3</v>
      </c>
      <c r="AO51" s="15" t="s">
        <v>4</v>
      </c>
    </row>
    <row r="52" spans="1:41" ht="12">
      <c r="A52" s="19" t="s">
        <v>107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1</v>
      </c>
      <c r="H52" s="17">
        <v>0</v>
      </c>
      <c r="I52" s="17"/>
      <c r="J52" s="17"/>
      <c r="K52" s="17">
        <f>SUM(B52:J52)</f>
        <v>1</v>
      </c>
      <c r="L52" s="17">
        <v>3</v>
      </c>
      <c r="M52" s="17">
        <v>3</v>
      </c>
      <c r="O52" s="19" t="s">
        <v>143</v>
      </c>
      <c r="P52" s="17">
        <v>3</v>
      </c>
      <c r="Q52" s="17">
        <v>1</v>
      </c>
      <c r="R52" s="17">
        <v>3</v>
      </c>
      <c r="S52" s="17">
        <v>1</v>
      </c>
      <c r="T52" s="17">
        <v>2</v>
      </c>
      <c r="U52" s="17">
        <v>3</v>
      </c>
      <c r="V52" s="17">
        <v>3</v>
      </c>
      <c r="W52" s="17"/>
      <c r="X52" s="17"/>
      <c r="Y52" s="17">
        <f>SUM(P52:X52)</f>
        <v>16</v>
      </c>
      <c r="Z52" s="17">
        <v>12</v>
      </c>
      <c r="AA52" s="17">
        <v>1</v>
      </c>
      <c r="AC52" s="16" t="s">
        <v>175</v>
      </c>
      <c r="AD52" s="17">
        <v>0</v>
      </c>
      <c r="AE52" s="17">
        <v>0</v>
      </c>
      <c r="AF52" s="17">
        <v>0</v>
      </c>
      <c r="AG52" s="17">
        <v>1</v>
      </c>
      <c r="AH52" s="17">
        <v>0</v>
      </c>
      <c r="AI52" s="17">
        <v>1</v>
      </c>
      <c r="AJ52" s="17">
        <v>0</v>
      </c>
      <c r="AK52" s="17"/>
      <c r="AL52" s="17"/>
      <c r="AM52" s="17">
        <f>SUM(AD52:AL52)</f>
        <v>2</v>
      </c>
      <c r="AN52" s="17">
        <v>4</v>
      </c>
      <c r="AO52" s="17">
        <v>1</v>
      </c>
    </row>
    <row r="53" spans="1:41" ht="12">
      <c r="A53" s="18" t="s">
        <v>66</v>
      </c>
      <c r="B53" s="17">
        <v>0</v>
      </c>
      <c r="C53" s="17">
        <v>0</v>
      </c>
      <c r="D53" s="17">
        <v>3</v>
      </c>
      <c r="E53" s="17">
        <v>0</v>
      </c>
      <c r="F53" s="17">
        <v>0</v>
      </c>
      <c r="G53" s="17">
        <v>1</v>
      </c>
      <c r="H53" s="17" t="s">
        <v>79</v>
      </c>
      <c r="I53" s="17"/>
      <c r="J53" s="17"/>
      <c r="K53" s="17">
        <f>SUM(B53:J53)</f>
        <v>4</v>
      </c>
      <c r="L53" s="17">
        <v>5</v>
      </c>
      <c r="M53" s="17">
        <v>0</v>
      </c>
      <c r="O53" s="18" t="s">
        <v>66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 t="s">
        <v>79</v>
      </c>
      <c r="W53" s="17"/>
      <c r="X53" s="17"/>
      <c r="Y53" s="17">
        <f>SUM(P53:X53)</f>
        <v>0</v>
      </c>
      <c r="Z53" s="17">
        <v>1</v>
      </c>
      <c r="AA53" s="17">
        <v>9</v>
      </c>
      <c r="AC53" s="18" t="s">
        <v>44</v>
      </c>
      <c r="AD53" s="17">
        <v>1</v>
      </c>
      <c r="AE53" s="17">
        <v>0</v>
      </c>
      <c r="AF53" s="17">
        <v>2</v>
      </c>
      <c r="AG53" s="17">
        <v>3</v>
      </c>
      <c r="AH53" s="17">
        <v>0</v>
      </c>
      <c r="AI53" s="17">
        <v>1</v>
      </c>
      <c r="AJ53" s="17" t="s">
        <v>176</v>
      </c>
      <c r="AK53" s="17"/>
      <c r="AL53" s="17"/>
      <c r="AM53" s="17">
        <f>SUM(AD53:AL53)</f>
        <v>7</v>
      </c>
      <c r="AN53" s="17">
        <v>9</v>
      </c>
      <c r="AO53" s="17">
        <v>2</v>
      </c>
    </row>
    <row r="54" spans="1:29" ht="12">
      <c r="A54" s="5" t="s">
        <v>108</v>
      </c>
      <c r="O54" s="5" t="s">
        <v>144</v>
      </c>
      <c r="AC54" s="5" t="s">
        <v>177</v>
      </c>
    </row>
    <row r="55" spans="1:29" ht="12">
      <c r="A55" s="5" t="s">
        <v>110</v>
      </c>
      <c r="O55" s="5" t="s">
        <v>49</v>
      </c>
      <c r="AC55" s="5" t="s">
        <v>47</v>
      </c>
    </row>
    <row r="56" spans="1:29" ht="12">
      <c r="A56" s="5" t="s">
        <v>109</v>
      </c>
      <c r="O56" s="5" t="s">
        <v>0</v>
      </c>
      <c r="AC56" s="5" t="s">
        <v>178</v>
      </c>
    </row>
    <row r="58" spans="1:41" ht="12">
      <c r="A58" s="5" t="s">
        <v>111</v>
      </c>
      <c r="B58" s="4"/>
      <c r="I58" s="4"/>
      <c r="J58" s="5"/>
      <c r="K58" s="122">
        <v>39586</v>
      </c>
      <c r="L58" s="122"/>
      <c r="M58" s="122"/>
      <c r="O58" s="5" t="s">
        <v>72</v>
      </c>
      <c r="P58" s="4"/>
      <c r="W58" s="4"/>
      <c r="X58" s="5"/>
      <c r="Y58" s="122">
        <v>39663</v>
      </c>
      <c r="Z58" s="122"/>
      <c r="AA58" s="122"/>
      <c r="AC58" s="5" t="s">
        <v>179</v>
      </c>
      <c r="AD58" s="4"/>
      <c r="AK58" s="5"/>
      <c r="AL58" s="4"/>
      <c r="AM58" s="122">
        <v>39775</v>
      </c>
      <c r="AN58" s="122"/>
      <c r="AO58" s="122"/>
    </row>
    <row r="59" spans="1:41" ht="12">
      <c r="A59" s="15" t="s">
        <v>1</v>
      </c>
      <c r="B59" s="15">
        <v>1</v>
      </c>
      <c r="C59" s="15">
        <v>2</v>
      </c>
      <c r="D59" s="15">
        <v>3</v>
      </c>
      <c r="E59" s="15">
        <v>4</v>
      </c>
      <c r="F59" s="15">
        <v>5</v>
      </c>
      <c r="G59" s="15">
        <v>6</v>
      </c>
      <c r="H59" s="15">
        <v>7</v>
      </c>
      <c r="I59" s="15">
        <v>8</v>
      </c>
      <c r="J59" s="15">
        <v>9</v>
      </c>
      <c r="K59" s="15" t="s">
        <v>2</v>
      </c>
      <c r="L59" s="15" t="s">
        <v>3</v>
      </c>
      <c r="M59" s="15" t="s">
        <v>4</v>
      </c>
      <c r="O59" s="15" t="s">
        <v>1</v>
      </c>
      <c r="P59" s="15">
        <v>1</v>
      </c>
      <c r="Q59" s="15">
        <v>2</v>
      </c>
      <c r="R59" s="15">
        <v>3</v>
      </c>
      <c r="S59" s="15">
        <v>4</v>
      </c>
      <c r="T59" s="15">
        <v>5</v>
      </c>
      <c r="U59" s="15">
        <v>6</v>
      </c>
      <c r="V59" s="15">
        <v>7</v>
      </c>
      <c r="W59" s="15">
        <v>8</v>
      </c>
      <c r="X59" s="15">
        <v>9</v>
      </c>
      <c r="Y59" s="15" t="s">
        <v>2</v>
      </c>
      <c r="Z59" s="15" t="s">
        <v>3</v>
      </c>
      <c r="AA59" s="15" t="s">
        <v>4</v>
      </c>
      <c r="AC59" s="15" t="s">
        <v>1</v>
      </c>
      <c r="AD59" s="15">
        <v>1</v>
      </c>
      <c r="AE59" s="15">
        <v>2</v>
      </c>
      <c r="AF59" s="15">
        <v>3</v>
      </c>
      <c r="AG59" s="15">
        <v>4</v>
      </c>
      <c r="AH59" s="15">
        <v>5</v>
      </c>
      <c r="AI59" s="15">
        <v>6</v>
      </c>
      <c r="AJ59" s="15">
        <v>7</v>
      </c>
      <c r="AK59" s="15">
        <v>8</v>
      </c>
      <c r="AL59" s="15">
        <v>9</v>
      </c>
      <c r="AM59" s="15" t="s">
        <v>2</v>
      </c>
      <c r="AN59" s="15" t="s">
        <v>3</v>
      </c>
      <c r="AO59" s="15" t="s">
        <v>4</v>
      </c>
    </row>
    <row r="60" spans="1:41" ht="12">
      <c r="A60" s="18" t="s">
        <v>66</v>
      </c>
      <c r="B60" s="17">
        <v>0</v>
      </c>
      <c r="C60" s="17">
        <v>0</v>
      </c>
      <c r="D60" s="17">
        <v>0</v>
      </c>
      <c r="E60" s="17">
        <v>0</v>
      </c>
      <c r="F60" s="17">
        <v>5</v>
      </c>
      <c r="G60" s="17">
        <v>0</v>
      </c>
      <c r="H60" s="17">
        <v>2</v>
      </c>
      <c r="I60" s="17"/>
      <c r="J60" s="17"/>
      <c r="K60" s="17">
        <f>SUM(B60:J60)</f>
        <v>7</v>
      </c>
      <c r="L60" s="17">
        <v>9</v>
      </c>
      <c r="M60" s="17">
        <v>4</v>
      </c>
      <c r="O60" s="18" t="s">
        <v>66</v>
      </c>
      <c r="P60" s="17">
        <v>0</v>
      </c>
      <c r="Q60" s="17">
        <v>1</v>
      </c>
      <c r="R60" s="17">
        <v>0</v>
      </c>
      <c r="S60" s="17">
        <v>1</v>
      </c>
      <c r="T60" s="17">
        <v>0</v>
      </c>
      <c r="U60" s="17">
        <v>0</v>
      </c>
      <c r="V60" s="17">
        <v>0</v>
      </c>
      <c r="W60" s="17"/>
      <c r="X60" s="17"/>
      <c r="Y60" s="17">
        <f>SUM(P60:X60)</f>
        <v>2</v>
      </c>
      <c r="Z60" s="17">
        <v>5</v>
      </c>
      <c r="AA60" s="17">
        <v>1</v>
      </c>
      <c r="AC60" s="16" t="s">
        <v>180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/>
      <c r="AL60" s="17"/>
      <c r="AM60" s="17">
        <f>SUM(AD60:AL60)</f>
        <v>0</v>
      </c>
      <c r="AN60" s="17">
        <v>2</v>
      </c>
      <c r="AO60" s="17">
        <v>2</v>
      </c>
    </row>
    <row r="61" spans="1:41" ht="12">
      <c r="A61" s="16" t="s">
        <v>69</v>
      </c>
      <c r="B61" s="17">
        <v>0</v>
      </c>
      <c r="C61" s="17">
        <v>1</v>
      </c>
      <c r="D61" s="17">
        <v>3</v>
      </c>
      <c r="E61" s="17">
        <v>1</v>
      </c>
      <c r="F61" s="17">
        <v>1</v>
      </c>
      <c r="G61" s="17">
        <v>2</v>
      </c>
      <c r="H61" s="17" t="s">
        <v>112</v>
      </c>
      <c r="I61" s="17"/>
      <c r="J61" s="17"/>
      <c r="K61" s="17">
        <f>SUM(B61:J61)</f>
        <v>8</v>
      </c>
      <c r="L61" s="17">
        <v>8</v>
      </c>
      <c r="M61" s="17">
        <v>5</v>
      </c>
      <c r="O61" s="16" t="s">
        <v>93</v>
      </c>
      <c r="P61" s="17">
        <v>3</v>
      </c>
      <c r="Q61" s="17">
        <v>0</v>
      </c>
      <c r="R61" s="17">
        <v>0</v>
      </c>
      <c r="S61" s="17">
        <v>0</v>
      </c>
      <c r="T61" s="17">
        <v>0</v>
      </c>
      <c r="U61" s="17">
        <v>2</v>
      </c>
      <c r="V61" s="17" t="s">
        <v>79</v>
      </c>
      <c r="W61" s="17"/>
      <c r="X61" s="17"/>
      <c r="Y61" s="17">
        <f>SUM(P61:X61)</f>
        <v>5</v>
      </c>
      <c r="Z61" s="17">
        <v>3</v>
      </c>
      <c r="AA61" s="17">
        <v>2</v>
      </c>
      <c r="AC61" s="18" t="s">
        <v>76</v>
      </c>
      <c r="AD61" s="17">
        <v>1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 t="s">
        <v>79</v>
      </c>
      <c r="AK61" s="17"/>
      <c r="AL61" s="17"/>
      <c r="AM61" s="17">
        <f>SUM(AD61:AL61)</f>
        <v>1</v>
      </c>
      <c r="AN61" s="17">
        <v>3</v>
      </c>
      <c r="AO61" s="17">
        <v>2</v>
      </c>
    </row>
    <row r="62" spans="1:29" ht="12">
      <c r="A62" s="5" t="s">
        <v>113</v>
      </c>
      <c r="O62" s="5" t="s">
        <v>145</v>
      </c>
      <c r="AC62" s="5" t="s">
        <v>181</v>
      </c>
    </row>
    <row r="63" spans="1:29" ht="12">
      <c r="A63" s="5" t="s">
        <v>47</v>
      </c>
      <c r="O63" s="5" t="s">
        <v>49</v>
      </c>
      <c r="AC63" s="5" t="s">
        <v>182</v>
      </c>
    </row>
    <row r="64" spans="1:29" ht="12">
      <c r="A64" s="5" t="s">
        <v>114</v>
      </c>
      <c r="O64" s="5" t="s">
        <v>0</v>
      </c>
      <c r="AC64" s="5" t="s">
        <v>0</v>
      </c>
    </row>
    <row r="66" spans="1:41" ht="12">
      <c r="A66" s="5" t="s">
        <v>62</v>
      </c>
      <c r="B66" s="4"/>
      <c r="H66" s="4"/>
      <c r="I66" s="2"/>
      <c r="K66" s="122">
        <v>39600</v>
      </c>
      <c r="L66" s="122"/>
      <c r="M66" s="122"/>
      <c r="O66" s="5" t="s">
        <v>146</v>
      </c>
      <c r="P66" s="4"/>
      <c r="V66" s="4"/>
      <c r="W66" s="2"/>
      <c r="Y66" s="122">
        <v>39670</v>
      </c>
      <c r="Z66" s="122"/>
      <c r="AA66" s="122"/>
      <c r="AC66" s="5" t="s">
        <v>65</v>
      </c>
      <c r="AD66" s="4"/>
      <c r="AJ66" s="4"/>
      <c r="AK66" s="2"/>
      <c r="AM66" s="122">
        <v>39775</v>
      </c>
      <c r="AN66" s="122"/>
      <c r="AO66" s="122"/>
    </row>
    <row r="67" spans="1:41" ht="12">
      <c r="A67" s="15" t="s">
        <v>1</v>
      </c>
      <c r="B67" s="15">
        <v>1</v>
      </c>
      <c r="C67" s="15">
        <v>2</v>
      </c>
      <c r="D67" s="15">
        <v>3</v>
      </c>
      <c r="E67" s="15">
        <v>4</v>
      </c>
      <c r="F67" s="15">
        <v>5</v>
      </c>
      <c r="G67" s="15">
        <v>6</v>
      </c>
      <c r="H67" s="15">
        <v>7</v>
      </c>
      <c r="I67" s="15">
        <v>8</v>
      </c>
      <c r="J67" s="15">
        <v>9</v>
      </c>
      <c r="K67" s="15" t="s">
        <v>2</v>
      </c>
      <c r="L67" s="15" t="s">
        <v>3</v>
      </c>
      <c r="M67" s="15" t="s">
        <v>4</v>
      </c>
      <c r="O67" s="15" t="s">
        <v>1</v>
      </c>
      <c r="P67" s="15">
        <v>1</v>
      </c>
      <c r="Q67" s="15">
        <v>2</v>
      </c>
      <c r="R67" s="15">
        <v>3</v>
      </c>
      <c r="S67" s="15">
        <v>4</v>
      </c>
      <c r="T67" s="15">
        <v>5</v>
      </c>
      <c r="U67" s="15">
        <v>6</v>
      </c>
      <c r="V67" s="15">
        <v>7</v>
      </c>
      <c r="W67" s="15">
        <v>8</v>
      </c>
      <c r="X67" s="15">
        <v>9</v>
      </c>
      <c r="Y67" s="15" t="s">
        <v>2</v>
      </c>
      <c r="Z67" s="15" t="s">
        <v>3</v>
      </c>
      <c r="AA67" s="15" t="s">
        <v>4</v>
      </c>
      <c r="AC67" s="15" t="s">
        <v>1</v>
      </c>
      <c r="AD67" s="15">
        <v>1</v>
      </c>
      <c r="AE67" s="15">
        <v>2</v>
      </c>
      <c r="AF67" s="15">
        <v>3</v>
      </c>
      <c r="AG67" s="15">
        <v>4</v>
      </c>
      <c r="AH67" s="15">
        <v>5</v>
      </c>
      <c r="AI67" s="15">
        <v>6</v>
      </c>
      <c r="AJ67" s="15">
        <v>7</v>
      </c>
      <c r="AK67" s="15">
        <v>8</v>
      </c>
      <c r="AL67" s="15">
        <v>9</v>
      </c>
      <c r="AM67" s="15" t="s">
        <v>2</v>
      </c>
      <c r="AN67" s="15" t="s">
        <v>3</v>
      </c>
      <c r="AO67" s="15" t="s">
        <v>4</v>
      </c>
    </row>
    <row r="68" spans="1:41" ht="12">
      <c r="A68" s="18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3</v>
      </c>
      <c r="H68" s="17">
        <v>1</v>
      </c>
      <c r="I68" s="17"/>
      <c r="J68" s="17"/>
      <c r="K68" s="17">
        <f>SUM(B68:J68)</f>
        <v>4</v>
      </c>
      <c r="L68" s="17">
        <v>4</v>
      </c>
      <c r="M68" s="17">
        <v>2</v>
      </c>
      <c r="O68" s="20" t="s">
        <v>148</v>
      </c>
      <c r="P68" s="17">
        <v>0</v>
      </c>
      <c r="Q68" s="17">
        <v>0</v>
      </c>
      <c r="R68" s="17">
        <v>2</v>
      </c>
      <c r="S68" s="17">
        <v>0</v>
      </c>
      <c r="T68" s="17">
        <v>1</v>
      </c>
      <c r="U68" s="17">
        <v>2</v>
      </c>
      <c r="V68" s="17">
        <v>1</v>
      </c>
      <c r="W68" s="17">
        <v>3</v>
      </c>
      <c r="X68" s="17">
        <v>0</v>
      </c>
      <c r="Y68" s="17">
        <f>SUM(P68:X68)</f>
        <v>9</v>
      </c>
      <c r="Z68" s="17">
        <v>9</v>
      </c>
      <c r="AA68" s="17">
        <v>1</v>
      </c>
      <c r="AC68" s="18" t="s">
        <v>66</v>
      </c>
      <c r="AD68" s="17">
        <v>0</v>
      </c>
      <c r="AE68" s="17">
        <v>1</v>
      </c>
      <c r="AF68" s="17">
        <v>1</v>
      </c>
      <c r="AG68" s="17">
        <v>0</v>
      </c>
      <c r="AH68" s="17">
        <v>1</v>
      </c>
      <c r="AI68" s="17">
        <v>0</v>
      </c>
      <c r="AJ68" s="17"/>
      <c r="AK68" s="17"/>
      <c r="AL68" s="17"/>
      <c r="AM68" s="17">
        <f>SUM(AD68:AL68)</f>
        <v>3</v>
      </c>
      <c r="AN68" s="17">
        <v>5</v>
      </c>
      <c r="AO68" s="17">
        <v>7</v>
      </c>
    </row>
    <row r="69" spans="1:41" ht="12">
      <c r="A69" s="16" t="s">
        <v>117</v>
      </c>
      <c r="B69" s="17">
        <v>0</v>
      </c>
      <c r="C69" s="17">
        <v>0</v>
      </c>
      <c r="D69" s="17">
        <v>1</v>
      </c>
      <c r="E69" s="17">
        <v>1</v>
      </c>
      <c r="F69" s="17">
        <v>0</v>
      </c>
      <c r="G69" s="17">
        <v>0</v>
      </c>
      <c r="H69" s="17">
        <v>2</v>
      </c>
      <c r="I69" s="17"/>
      <c r="J69" s="17"/>
      <c r="K69" s="17">
        <f>SUM(B69:J69)</f>
        <v>4</v>
      </c>
      <c r="L69" s="17">
        <v>6</v>
      </c>
      <c r="M69" s="17">
        <v>5</v>
      </c>
      <c r="O69" s="16" t="s">
        <v>147</v>
      </c>
      <c r="P69" s="17">
        <v>1</v>
      </c>
      <c r="Q69" s="17">
        <v>0</v>
      </c>
      <c r="R69" s="17">
        <v>0</v>
      </c>
      <c r="S69" s="17">
        <v>0</v>
      </c>
      <c r="T69" s="17">
        <v>5</v>
      </c>
      <c r="U69" s="17">
        <v>0</v>
      </c>
      <c r="V69" s="17">
        <v>0</v>
      </c>
      <c r="W69" s="17">
        <v>0</v>
      </c>
      <c r="X69" s="17">
        <v>0</v>
      </c>
      <c r="Y69" s="17">
        <f>SUM(P69:X69)</f>
        <v>6</v>
      </c>
      <c r="Z69" s="17">
        <v>10</v>
      </c>
      <c r="AA69" s="17">
        <v>5</v>
      </c>
      <c r="AC69" s="16" t="s">
        <v>183</v>
      </c>
      <c r="AD69" s="17">
        <v>1</v>
      </c>
      <c r="AE69" s="17">
        <v>4</v>
      </c>
      <c r="AF69" s="17">
        <v>5</v>
      </c>
      <c r="AG69" s="17">
        <v>4</v>
      </c>
      <c r="AH69" s="17">
        <v>0</v>
      </c>
      <c r="AI69" s="17" t="s">
        <v>82</v>
      </c>
      <c r="AJ69" s="17"/>
      <c r="AK69" s="17"/>
      <c r="AL69" s="17"/>
      <c r="AM69" s="17">
        <f>SUM(AD69:AL69)</f>
        <v>14</v>
      </c>
      <c r="AN69" s="17">
        <v>11</v>
      </c>
      <c r="AO69" s="17">
        <v>2</v>
      </c>
    </row>
    <row r="70" spans="1:29" ht="12">
      <c r="A70" s="5" t="s">
        <v>75</v>
      </c>
      <c r="O70" s="5" t="s">
        <v>149</v>
      </c>
      <c r="AC70" s="5" t="s">
        <v>184</v>
      </c>
    </row>
    <row r="71" spans="1:29" ht="12">
      <c r="A71" s="5" t="s">
        <v>47</v>
      </c>
      <c r="O71" s="5" t="s">
        <v>47</v>
      </c>
      <c r="AC71" s="5" t="s">
        <v>47</v>
      </c>
    </row>
    <row r="72" spans="1:29" ht="12">
      <c r="A72" s="5" t="s">
        <v>0</v>
      </c>
      <c r="O72" s="5" t="s">
        <v>0</v>
      </c>
      <c r="AC72" s="5" t="s">
        <v>0</v>
      </c>
    </row>
    <row r="74" spans="1:41" ht="12">
      <c r="A74" s="5" t="s">
        <v>119</v>
      </c>
      <c r="B74" s="4"/>
      <c r="I74" s="5"/>
      <c r="J74" s="4"/>
      <c r="K74" s="122">
        <v>39607</v>
      </c>
      <c r="L74" s="122"/>
      <c r="M74" s="122"/>
      <c r="O74" s="5" t="s">
        <v>150</v>
      </c>
      <c r="P74" s="4"/>
      <c r="W74" s="5"/>
      <c r="X74" s="4"/>
      <c r="Y74" s="122">
        <v>39684</v>
      </c>
      <c r="Z74" s="122"/>
      <c r="AA74" s="122"/>
      <c r="AC74" s="5" t="s">
        <v>186</v>
      </c>
      <c r="AD74" s="4"/>
      <c r="AK74" s="5"/>
      <c r="AL74" s="4"/>
      <c r="AM74" s="122">
        <v>39789</v>
      </c>
      <c r="AN74" s="122"/>
      <c r="AO74" s="122"/>
    </row>
    <row r="75" spans="1:41" ht="12">
      <c r="A75" s="15" t="s">
        <v>1</v>
      </c>
      <c r="B75" s="15">
        <v>1</v>
      </c>
      <c r="C75" s="15">
        <v>2</v>
      </c>
      <c r="D75" s="15">
        <v>3</v>
      </c>
      <c r="E75" s="15">
        <v>4</v>
      </c>
      <c r="F75" s="15">
        <v>5</v>
      </c>
      <c r="G75" s="15">
        <v>6</v>
      </c>
      <c r="H75" s="15">
        <v>7</v>
      </c>
      <c r="I75" s="15">
        <v>8</v>
      </c>
      <c r="J75" s="15">
        <v>9</v>
      </c>
      <c r="K75" s="15" t="s">
        <v>2</v>
      </c>
      <c r="L75" s="15" t="s">
        <v>3</v>
      </c>
      <c r="M75" s="15" t="s">
        <v>4</v>
      </c>
      <c r="O75" s="15" t="s">
        <v>1</v>
      </c>
      <c r="P75" s="15">
        <v>1</v>
      </c>
      <c r="Q75" s="15">
        <v>2</v>
      </c>
      <c r="R75" s="15">
        <v>3</v>
      </c>
      <c r="S75" s="15">
        <v>4</v>
      </c>
      <c r="T75" s="15">
        <v>5</v>
      </c>
      <c r="U75" s="15">
        <v>6</v>
      </c>
      <c r="V75" s="15">
        <v>7</v>
      </c>
      <c r="W75" s="15">
        <v>8</v>
      </c>
      <c r="X75" s="15">
        <v>9</v>
      </c>
      <c r="Y75" s="15" t="s">
        <v>2</v>
      </c>
      <c r="Z75" s="15" t="s">
        <v>3</v>
      </c>
      <c r="AA75" s="15" t="s">
        <v>4</v>
      </c>
      <c r="AC75" s="15" t="s">
        <v>1</v>
      </c>
      <c r="AD75" s="15">
        <v>1</v>
      </c>
      <c r="AE75" s="15">
        <v>2</v>
      </c>
      <c r="AF75" s="15">
        <v>3</v>
      </c>
      <c r="AG75" s="15">
        <v>4</v>
      </c>
      <c r="AH75" s="15">
        <v>5</v>
      </c>
      <c r="AI75" s="15">
        <v>6</v>
      </c>
      <c r="AJ75" s="15">
        <v>7</v>
      </c>
      <c r="AK75" s="15">
        <v>8</v>
      </c>
      <c r="AL75" s="15">
        <v>9</v>
      </c>
      <c r="AM75" s="15" t="s">
        <v>2</v>
      </c>
      <c r="AN75" s="15" t="s">
        <v>3</v>
      </c>
      <c r="AO75" s="15" t="s">
        <v>4</v>
      </c>
    </row>
    <row r="76" spans="1:41" ht="12">
      <c r="A76" s="18" t="s">
        <v>66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5</v>
      </c>
      <c r="I76" s="17"/>
      <c r="J76" s="17"/>
      <c r="K76" s="17">
        <f>SUM(B76:J76)</f>
        <v>5</v>
      </c>
      <c r="L76" s="17">
        <v>3</v>
      </c>
      <c r="M76" s="17">
        <v>3</v>
      </c>
      <c r="O76" s="18" t="s">
        <v>66</v>
      </c>
      <c r="P76" s="17">
        <v>0</v>
      </c>
      <c r="Q76" s="17">
        <v>0</v>
      </c>
      <c r="R76" s="17">
        <v>1</v>
      </c>
      <c r="S76" s="17">
        <v>0</v>
      </c>
      <c r="T76" s="17">
        <v>0</v>
      </c>
      <c r="U76" s="17">
        <v>0</v>
      </c>
      <c r="V76" s="17">
        <v>1</v>
      </c>
      <c r="W76" s="17">
        <v>0</v>
      </c>
      <c r="X76" s="17">
        <v>0</v>
      </c>
      <c r="Y76" s="17">
        <f>SUM(P76:X76)</f>
        <v>2</v>
      </c>
      <c r="Z76" s="17">
        <v>7</v>
      </c>
      <c r="AA76" s="17">
        <v>6</v>
      </c>
      <c r="AC76" s="16" t="s">
        <v>187</v>
      </c>
      <c r="AD76" s="17">
        <v>0</v>
      </c>
      <c r="AE76" s="17">
        <v>0</v>
      </c>
      <c r="AF76" s="17">
        <v>1</v>
      </c>
      <c r="AG76" s="17">
        <v>0</v>
      </c>
      <c r="AH76" s="17">
        <v>0</v>
      </c>
      <c r="AI76" s="17">
        <v>0</v>
      </c>
      <c r="AJ76" s="17">
        <v>0</v>
      </c>
      <c r="AK76" s="17"/>
      <c r="AL76" s="17"/>
      <c r="AM76" s="17">
        <f>SUM(AD76:AL76)</f>
        <v>1</v>
      </c>
      <c r="AN76" s="17">
        <v>6</v>
      </c>
      <c r="AO76" s="17">
        <v>1</v>
      </c>
    </row>
    <row r="77" spans="1:41" ht="12">
      <c r="A77" s="16" t="s">
        <v>120</v>
      </c>
      <c r="B77" s="17">
        <v>0</v>
      </c>
      <c r="C77" s="17">
        <v>0</v>
      </c>
      <c r="D77" s="17">
        <v>1</v>
      </c>
      <c r="E77" s="17">
        <v>0</v>
      </c>
      <c r="F77" s="17">
        <v>0</v>
      </c>
      <c r="G77" s="17">
        <v>4</v>
      </c>
      <c r="H77" s="17">
        <v>0</v>
      </c>
      <c r="I77" s="17"/>
      <c r="J77" s="17"/>
      <c r="K77" s="17">
        <f>SUM(B77:J77)</f>
        <v>5</v>
      </c>
      <c r="L77" s="17">
        <v>7</v>
      </c>
      <c r="M77" s="17">
        <v>4</v>
      </c>
      <c r="O77" s="16" t="s">
        <v>151</v>
      </c>
      <c r="P77" s="17">
        <v>6</v>
      </c>
      <c r="Q77" s="17">
        <v>1</v>
      </c>
      <c r="R77" s="17">
        <v>4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 t="s">
        <v>79</v>
      </c>
      <c r="Y77" s="17">
        <f>SUM(P77:X77)</f>
        <v>11</v>
      </c>
      <c r="Z77" s="17">
        <v>8</v>
      </c>
      <c r="AA77" s="17">
        <v>0</v>
      </c>
      <c r="AC77" s="18" t="s">
        <v>76</v>
      </c>
      <c r="AD77" s="17">
        <v>0</v>
      </c>
      <c r="AE77" s="17">
        <v>0</v>
      </c>
      <c r="AF77" s="17">
        <v>0</v>
      </c>
      <c r="AG77" s="17">
        <v>1</v>
      </c>
      <c r="AH77" s="17">
        <v>0</v>
      </c>
      <c r="AI77" s="17">
        <v>0</v>
      </c>
      <c r="AJ77" s="17">
        <v>0</v>
      </c>
      <c r="AK77" s="17"/>
      <c r="AL77" s="17"/>
      <c r="AM77" s="17">
        <f>SUM(AD77:AL77)</f>
        <v>1</v>
      </c>
      <c r="AN77" s="17">
        <v>9</v>
      </c>
      <c r="AO77" s="17">
        <v>3</v>
      </c>
    </row>
    <row r="78" spans="1:29" ht="12">
      <c r="A78" s="5" t="s">
        <v>73</v>
      </c>
      <c r="O78" s="5" t="s">
        <v>152</v>
      </c>
      <c r="AC78" s="5" t="s">
        <v>73</v>
      </c>
    </row>
    <row r="79" spans="1:29" ht="12">
      <c r="A79" s="5" t="s">
        <v>47</v>
      </c>
      <c r="O79" s="5" t="s">
        <v>49</v>
      </c>
      <c r="AC79" s="5" t="s">
        <v>49</v>
      </c>
    </row>
    <row r="80" spans="1:29" ht="12">
      <c r="A80" s="5" t="s">
        <v>0</v>
      </c>
      <c r="O80" s="5" t="s">
        <v>0</v>
      </c>
      <c r="AC80" s="5" t="s">
        <v>0</v>
      </c>
    </row>
  </sheetData>
  <sheetProtection/>
  <mergeCells count="31">
    <mergeCell ref="BA2:BC2"/>
    <mergeCell ref="AM42:AO42"/>
    <mergeCell ref="K66:M66"/>
    <mergeCell ref="K50:M50"/>
    <mergeCell ref="K58:M58"/>
    <mergeCell ref="K2:M2"/>
    <mergeCell ref="K10:M10"/>
    <mergeCell ref="K18:M18"/>
    <mergeCell ref="K26:M26"/>
    <mergeCell ref="AM50:AO50"/>
    <mergeCell ref="AM58:AO58"/>
    <mergeCell ref="AM66:AO66"/>
    <mergeCell ref="K74:M74"/>
    <mergeCell ref="Y10:AA10"/>
    <mergeCell ref="Y18:AA18"/>
    <mergeCell ref="Y26:AA26"/>
    <mergeCell ref="Y34:AA34"/>
    <mergeCell ref="Y42:AA42"/>
    <mergeCell ref="Y50:AA50"/>
    <mergeCell ref="Y58:AA58"/>
    <mergeCell ref="K34:M34"/>
    <mergeCell ref="K42:M42"/>
    <mergeCell ref="Y74:AA74"/>
    <mergeCell ref="Y66:AA66"/>
    <mergeCell ref="AM74:AO74"/>
    <mergeCell ref="AM18:AO18"/>
    <mergeCell ref="AM26:AO26"/>
    <mergeCell ref="AM34:AO34"/>
    <mergeCell ref="Y2:AA2"/>
    <mergeCell ref="AM2:AO2"/>
    <mergeCell ref="AM10:AO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7">
      <selection activeCell="X5" sqref="X5"/>
    </sheetView>
  </sheetViews>
  <sheetFormatPr defaultColWidth="9.00390625" defaultRowHeight="13.5"/>
  <cols>
    <col min="1" max="1" width="9.125" style="0" bestFit="1" customWidth="1"/>
    <col min="3" max="3" width="9.25390625" style="0" bestFit="1" customWidth="1"/>
    <col min="4" max="4" width="4.25390625" style="0" bestFit="1" customWidth="1"/>
    <col min="5" max="5" width="9.25390625" style="0" bestFit="1" customWidth="1"/>
    <col min="6" max="7" width="3.50390625" style="0" bestFit="1" customWidth="1"/>
    <col min="8" max="12" width="5.00390625" style="0" bestFit="1" customWidth="1"/>
    <col min="13" max="13" width="3.50390625" style="0" bestFit="1" customWidth="1"/>
    <col min="14" max="14" width="5.00390625" style="0" bestFit="1" customWidth="1"/>
    <col min="15" max="15" width="4.375" style="0" bestFit="1" customWidth="1"/>
    <col min="16" max="16" width="5.00390625" style="0" bestFit="1" customWidth="1"/>
    <col min="17" max="17" width="6.50390625" style="0" customWidth="1"/>
    <col min="18" max="19" width="7.25390625" style="0" bestFit="1" customWidth="1"/>
    <col min="20" max="20" width="2.125" style="0" customWidth="1"/>
  </cols>
  <sheetData>
    <row r="1" spans="1:21" ht="40.5" customHeight="1">
      <c r="A1" s="7" t="s">
        <v>13</v>
      </c>
      <c r="B1" s="7" t="s">
        <v>14</v>
      </c>
      <c r="C1" s="7" t="s">
        <v>30</v>
      </c>
      <c r="D1" s="7" t="s">
        <v>16</v>
      </c>
      <c r="E1" s="7" t="s">
        <v>31</v>
      </c>
      <c r="F1" s="7" t="s">
        <v>32</v>
      </c>
      <c r="G1" s="7" t="s">
        <v>33</v>
      </c>
      <c r="H1" s="7" t="s">
        <v>192</v>
      </c>
      <c r="I1" s="7" t="s">
        <v>34</v>
      </c>
      <c r="J1" s="7" t="s">
        <v>35</v>
      </c>
      <c r="K1" s="7" t="s">
        <v>36</v>
      </c>
      <c r="L1" s="7" t="s">
        <v>26</v>
      </c>
      <c r="M1" s="7" t="s">
        <v>37</v>
      </c>
      <c r="N1" s="7" t="s">
        <v>38</v>
      </c>
      <c r="O1" s="7" t="s">
        <v>39</v>
      </c>
      <c r="P1" s="7" t="s">
        <v>40</v>
      </c>
      <c r="Q1" s="7" t="s">
        <v>43</v>
      </c>
      <c r="R1" s="7" t="s">
        <v>41</v>
      </c>
      <c r="S1" s="7" t="s">
        <v>42</v>
      </c>
      <c r="U1" s="7" t="s">
        <v>46</v>
      </c>
    </row>
    <row r="2" spans="1:21" ht="14.25" customHeight="1">
      <c r="A2" s="12">
        <v>1</v>
      </c>
      <c r="B2" s="13" t="s">
        <v>220</v>
      </c>
      <c r="C2" s="68">
        <f aca="true" t="shared" si="0" ref="C2:C22">P2/(E2/7)</f>
        <v>1.270162314647028</v>
      </c>
      <c r="D2" s="69">
        <v>54</v>
      </c>
      <c r="E2" s="70">
        <v>82.6666</v>
      </c>
      <c r="F2" s="119">
        <v>19</v>
      </c>
      <c r="G2" s="8">
        <v>2</v>
      </c>
      <c r="H2" s="8">
        <v>9</v>
      </c>
      <c r="I2" s="8">
        <v>39</v>
      </c>
      <c r="J2" s="8">
        <v>1</v>
      </c>
      <c r="K2" s="8">
        <v>54</v>
      </c>
      <c r="L2" s="8">
        <v>2</v>
      </c>
      <c r="M2" s="8">
        <v>5</v>
      </c>
      <c r="N2" s="8">
        <v>106</v>
      </c>
      <c r="O2" s="8">
        <v>38</v>
      </c>
      <c r="P2" s="8">
        <v>15</v>
      </c>
      <c r="Q2" s="9">
        <f aca="true" t="shared" si="1" ref="Q2:Q22">I2/(E2/7)</f>
        <v>3.3024220180822725</v>
      </c>
      <c r="R2" s="9">
        <f aca="true" t="shared" si="2" ref="R2:R22">K2/(E2/7)</f>
        <v>4.5725843327293</v>
      </c>
      <c r="S2" s="120">
        <f aca="true" t="shared" si="3" ref="S2:S22">N2/(E2/7)</f>
        <v>8.97581369017233</v>
      </c>
      <c r="U2" s="14">
        <f aca="true" t="shared" si="4" ref="U2:U22">D2+E2+F2*3-G2*2+H2*2-K2-M2+N2-P2</f>
        <v>239.66660000000002</v>
      </c>
    </row>
    <row r="3" spans="1:21" ht="13.5">
      <c r="A3" s="12">
        <v>2</v>
      </c>
      <c r="B3" s="13" t="s">
        <v>221</v>
      </c>
      <c r="C3" s="68">
        <f t="shared" si="0"/>
        <v>1.4661221070269137</v>
      </c>
      <c r="D3" s="69">
        <v>54</v>
      </c>
      <c r="E3" s="118">
        <v>162.333</v>
      </c>
      <c r="F3" s="8">
        <v>15</v>
      </c>
      <c r="G3" s="119">
        <v>11</v>
      </c>
      <c r="H3" s="8">
        <v>15</v>
      </c>
      <c r="I3" s="8">
        <v>108</v>
      </c>
      <c r="J3" s="8">
        <v>4</v>
      </c>
      <c r="K3" s="8">
        <v>67</v>
      </c>
      <c r="L3" s="8">
        <v>2</v>
      </c>
      <c r="M3" s="8">
        <v>11</v>
      </c>
      <c r="N3" s="119">
        <v>178</v>
      </c>
      <c r="O3" s="8">
        <v>73</v>
      </c>
      <c r="P3" s="8">
        <v>34</v>
      </c>
      <c r="Q3" s="9">
        <f t="shared" si="1"/>
        <v>4.65709375173255</v>
      </c>
      <c r="R3" s="9">
        <f t="shared" si="2"/>
        <v>2.8891229756118593</v>
      </c>
      <c r="S3" s="9">
        <f t="shared" si="3"/>
        <v>7.675580442670313</v>
      </c>
      <c r="U3" s="121">
        <f t="shared" si="4"/>
        <v>335.33299999999997</v>
      </c>
    </row>
    <row r="4" spans="1:21" ht="13.5">
      <c r="A4" s="12">
        <v>3</v>
      </c>
      <c r="B4" s="13" t="s">
        <v>88</v>
      </c>
      <c r="C4" s="68">
        <f t="shared" si="0"/>
        <v>1.8375000000114845</v>
      </c>
      <c r="D4" s="69">
        <v>23</v>
      </c>
      <c r="E4" s="70">
        <v>106.666666666</v>
      </c>
      <c r="F4" s="8">
        <v>16</v>
      </c>
      <c r="G4" s="8">
        <v>1</v>
      </c>
      <c r="H4" s="8">
        <v>1</v>
      </c>
      <c r="I4" s="8">
        <v>76</v>
      </c>
      <c r="J4" s="8">
        <v>1</v>
      </c>
      <c r="K4" s="8">
        <v>52</v>
      </c>
      <c r="L4" s="8">
        <v>2</v>
      </c>
      <c r="M4" s="8">
        <v>7</v>
      </c>
      <c r="N4" s="8">
        <v>105</v>
      </c>
      <c r="O4" s="8">
        <v>43</v>
      </c>
      <c r="P4" s="8">
        <v>28</v>
      </c>
      <c r="Q4" s="9">
        <f t="shared" si="1"/>
        <v>4.987500000031172</v>
      </c>
      <c r="R4" s="9">
        <f t="shared" si="2"/>
        <v>3.4125000000213284</v>
      </c>
      <c r="S4" s="9">
        <f t="shared" si="3"/>
        <v>6.890625000043067</v>
      </c>
      <c r="U4" s="14">
        <f t="shared" si="4"/>
        <v>195.666666666</v>
      </c>
    </row>
    <row r="5" spans="1:21" ht="13.5">
      <c r="A5" s="12">
        <v>4</v>
      </c>
      <c r="B5" s="13" t="s">
        <v>115</v>
      </c>
      <c r="C5" s="68">
        <f t="shared" si="0"/>
        <v>2.0831104780457044</v>
      </c>
      <c r="D5" s="69">
        <v>54</v>
      </c>
      <c r="E5" s="70">
        <v>124.3333</v>
      </c>
      <c r="F5" s="8">
        <v>8</v>
      </c>
      <c r="G5" s="8">
        <v>5</v>
      </c>
      <c r="H5" s="119">
        <v>21</v>
      </c>
      <c r="I5" s="8">
        <v>86</v>
      </c>
      <c r="J5" s="8">
        <v>3</v>
      </c>
      <c r="K5" s="8">
        <v>84</v>
      </c>
      <c r="L5" s="8">
        <v>4</v>
      </c>
      <c r="M5" s="8">
        <v>27</v>
      </c>
      <c r="N5" s="8">
        <v>116</v>
      </c>
      <c r="O5" s="8">
        <v>68</v>
      </c>
      <c r="P5" s="8">
        <v>37</v>
      </c>
      <c r="Q5" s="9">
        <f t="shared" si="1"/>
        <v>4.841824354376502</v>
      </c>
      <c r="R5" s="9">
        <f t="shared" si="2"/>
        <v>4.729223787995654</v>
      </c>
      <c r="S5" s="9">
        <f t="shared" si="3"/>
        <v>6.530832850089236</v>
      </c>
      <c r="U5" s="14">
        <f t="shared" si="4"/>
        <v>202.3333</v>
      </c>
    </row>
    <row r="6" spans="1:21" ht="13.5">
      <c r="A6" s="12">
        <v>5</v>
      </c>
      <c r="B6" s="13" t="s">
        <v>52</v>
      </c>
      <c r="C6" s="68">
        <f t="shared" si="0"/>
        <v>2.709677419479709</v>
      </c>
      <c r="D6" s="69">
        <v>31</v>
      </c>
      <c r="E6" s="70">
        <v>72.33333333</v>
      </c>
      <c r="F6" s="8">
        <v>4</v>
      </c>
      <c r="G6" s="8">
        <v>2</v>
      </c>
      <c r="H6" s="8">
        <v>5</v>
      </c>
      <c r="I6" s="8">
        <v>67</v>
      </c>
      <c r="J6" s="8">
        <v>0</v>
      </c>
      <c r="K6" s="8">
        <v>23</v>
      </c>
      <c r="L6" s="8">
        <v>1</v>
      </c>
      <c r="M6" s="8">
        <v>6</v>
      </c>
      <c r="N6" s="8">
        <v>34</v>
      </c>
      <c r="O6" s="8">
        <v>44</v>
      </c>
      <c r="P6" s="8">
        <v>28</v>
      </c>
      <c r="Q6" s="9">
        <f t="shared" si="1"/>
        <v>6.483870968040732</v>
      </c>
      <c r="R6" s="9">
        <f t="shared" si="2"/>
        <v>2.225806451715475</v>
      </c>
      <c r="S6" s="9">
        <f t="shared" si="3"/>
        <v>3.290322580796789</v>
      </c>
      <c r="U6" s="14">
        <f t="shared" si="4"/>
        <v>98.33333333</v>
      </c>
    </row>
    <row r="7" spans="1:21" ht="13.5">
      <c r="A7" s="12">
        <v>6</v>
      </c>
      <c r="B7" s="13" t="s">
        <v>124</v>
      </c>
      <c r="C7" s="68">
        <f t="shared" si="0"/>
        <v>2.8</v>
      </c>
      <c r="D7" s="69">
        <v>4</v>
      </c>
      <c r="E7" s="70">
        <v>5</v>
      </c>
      <c r="F7" s="8">
        <v>0</v>
      </c>
      <c r="G7" s="8">
        <v>0</v>
      </c>
      <c r="H7" s="8">
        <v>0</v>
      </c>
      <c r="I7" s="8">
        <v>5</v>
      </c>
      <c r="J7" s="8">
        <v>0</v>
      </c>
      <c r="K7" s="8">
        <v>4</v>
      </c>
      <c r="L7" s="8">
        <v>0</v>
      </c>
      <c r="M7" s="8">
        <v>1</v>
      </c>
      <c r="N7" s="8">
        <v>3</v>
      </c>
      <c r="O7" s="8">
        <v>3</v>
      </c>
      <c r="P7" s="8">
        <v>2</v>
      </c>
      <c r="Q7" s="9">
        <f t="shared" si="1"/>
        <v>7</v>
      </c>
      <c r="R7" s="9">
        <f t="shared" si="2"/>
        <v>5.6</v>
      </c>
      <c r="S7" s="9">
        <f t="shared" si="3"/>
        <v>4.2</v>
      </c>
      <c r="U7" s="14">
        <f t="shared" si="4"/>
        <v>5</v>
      </c>
    </row>
    <row r="8" spans="1:21" ht="13.5">
      <c r="A8" s="12">
        <v>7</v>
      </c>
      <c r="B8" s="13" t="s">
        <v>91</v>
      </c>
      <c r="C8" s="68">
        <f t="shared" si="0"/>
        <v>3.3055555555555554</v>
      </c>
      <c r="D8" s="69">
        <v>42</v>
      </c>
      <c r="E8" s="70">
        <v>72</v>
      </c>
      <c r="F8" s="8">
        <v>11</v>
      </c>
      <c r="G8" s="8">
        <v>3</v>
      </c>
      <c r="H8" s="8">
        <v>4</v>
      </c>
      <c r="I8" s="8">
        <v>45</v>
      </c>
      <c r="J8" s="8">
        <v>3</v>
      </c>
      <c r="K8" s="8">
        <v>86</v>
      </c>
      <c r="L8" s="8">
        <v>2</v>
      </c>
      <c r="M8" s="8">
        <v>11</v>
      </c>
      <c r="N8" s="8">
        <v>50</v>
      </c>
      <c r="O8" s="8">
        <v>71</v>
      </c>
      <c r="P8" s="8">
        <v>34</v>
      </c>
      <c r="Q8" s="9">
        <f t="shared" si="1"/>
        <v>4.375</v>
      </c>
      <c r="R8" s="9">
        <f t="shared" si="2"/>
        <v>8.36111111111111</v>
      </c>
      <c r="S8" s="9">
        <f t="shared" si="3"/>
        <v>4.861111111111111</v>
      </c>
      <c r="U8" s="14">
        <f t="shared" si="4"/>
        <v>68</v>
      </c>
    </row>
    <row r="9" spans="1:21" ht="13.5">
      <c r="A9" s="12">
        <v>8</v>
      </c>
      <c r="B9" s="13" t="s">
        <v>153</v>
      </c>
      <c r="C9" s="68">
        <f t="shared" si="0"/>
        <v>3.5833333333333335</v>
      </c>
      <c r="D9" s="69">
        <v>54</v>
      </c>
      <c r="E9" s="70">
        <v>84</v>
      </c>
      <c r="F9" s="8">
        <v>7</v>
      </c>
      <c r="G9" s="8">
        <v>2</v>
      </c>
      <c r="H9" s="8">
        <v>13</v>
      </c>
      <c r="I9" s="8">
        <v>91</v>
      </c>
      <c r="J9" s="8">
        <v>5</v>
      </c>
      <c r="K9" s="8">
        <v>51</v>
      </c>
      <c r="L9" s="8">
        <v>2</v>
      </c>
      <c r="M9" s="8">
        <v>8</v>
      </c>
      <c r="N9" s="8">
        <v>70</v>
      </c>
      <c r="O9" s="8">
        <v>67</v>
      </c>
      <c r="P9" s="8">
        <v>43</v>
      </c>
      <c r="Q9" s="9">
        <f t="shared" si="1"/>
        <v>7.583333333333333</v>
      </c>
      <c r="R9" s="9">
        <f t="shared" si="2"/>
        <v>4.25</v>
      </c>
      <c r="S9" s="9">
        <f t="shared" si="3"/>
        <v>5.833333333333333</v>
      </c>
      <c r="U9" s="14">
        <f t="shared" si="4"/>
        <v>149</v>
      </c>
    </row>
    <row r="10" spans="1:21" ht="13.5">
      <c r="A10" s="12">
        <v>9</v>
      </c>
      <c r="B10" s="13" t="s">
        <v>71</v>
      </c>
      <c r="C10" s="68">
        <f t="shared" si="0"/>
        <v>3.6666666666666665</v>
      </c>
      <c r="D10" s="69">
        <v>13</v>
      </c>
      <c r="E10" s="70">
        <v>21</v>
      </c>
      <c r="F10" s="8">
        <v>0</v>
      </c>
      <c r="G10" s="8">
        <v>1</v>
      </c>
      <c r="H10" s="8">
        <v>5</v>
      </c>
      <c r="I10" s="8">
        <v>15</v>
      </c>
      <c r="J10" s="8">
        <v>0</v>
      </c>
      <c r="K10" s="8">
        <v>28</v>
      </c>
      <c r="L10" s="8">
        <v>0</v>
      </c>
      <c r="M10" s="8">
        <v>2</v>
      </c>
      <c r="N10" s="8">
        <v>13</v>
      </c>
      <c r="O10" s="8">
        <v>25</v>
      </c>
      <c r="P10" s="8">
        <v>11</v>
      </c>
      <c r="Q10" s="9">
        <f t="shared" si="1"/>
        <v>5</v>
      </c>
      <c r="R10" s="9">
        <f t="shared" si="2"/>
        <v>9.333333333333334</v>
      </c>
      <c r="S10" s="9">
        <f t="shared" si="3"/>
        <v>4.333333333333333</v>
      </c>
      <c r="U10" s="14">
        <f t="shared" si="4"/>
        <v>14</v>
      </c>
    </row>
    <row r="11" spans="1:21" ht="13.5">
      <c r="A11" s="12">
        <v>10</v>
      </c>
      <c r="B11" s="13" t="s">
        <v>56</v>
      </c>
      <c r="C11" s="68">
        <f t="shared" si="0"/>
        <v>3.9454545454545453</v>
      </c>
      <c r="D11" s="117">
        <v>81</v>
      </c>
      <c r="E11" s="70">
        <v>165</v>
      </c>
      <c r="F11" s="8">
        <v>13</v>
      </c>
      <c r="G11" s="8">
        <v>10</v>
      </c>
      <c r="H11" s="8">
        <v>15</v>
      </c>
      <c r="I11" s="119">
        <v>164</v>
      </c>
      <c r="J11" s="119">
        <v>13</v>
      </c>
      <c r="K11" s="8">
        <v>116</v>
      </c>
      <c r="L11" s="8">
        <v>3</v>
      </c>
      <c r="M11" s="119">
        <v>29</v>
      </c>
      <c r="N11" s="8">
        <v>110</v>
      </c>
      <c r="O11" s="8">
        <v>164</v>
      </c>
      <c r="P11" s="8">
        <v>93</v>
      </c>
      <c r="Q11" s="9">
        <f t="shared" si="1"/>
        <v>6.957575757575757</v>
      </c>
      <c r="R11" s="9">
        <f t="shared" si="2"/>
        <v>4.921212121212121</v>
      </c>
      <c r="S11" s="9">
        <f t="shared" si="3"/>
        <v>4.666666666666666</v>
      </c>
      <c r="U11" s="14">
        <f t="shared" si="4"/>
        <v>167</v>
      </c>
    </row>
    <row r="12" spans="1:21" ht="13.5">
      <c r="A12" s="12">
        <v>11</v>
      </c>
      <c r="B12" s="13" t="s">
        <v>222</v>
      </c>
      <c r="C12" s="68">
        <f t="shared" si="0"/>
        <v>4</v>
      </c>
      <c r="D12" s="69">
        <v>24</v>
      </c>
      <c r="E12" s="70">
        <v>56</v>
      </c>
      <c r="F12" s="8">
        <v>3</v>
      </c>
      <c r="G12" s="8">
        <v>6</v>
      </c>
      <c r="H12" s="8">
        <v>1</v>
      </c>
      <c r="I12" s="8">
        <v>55</v>
      </c>
      <c r="J12" s="8">
        <v>3</v>
      </c>
      <c r="K12" s="8">
        <v>40</v>
      </c>
      <c r="L12" s="8">
        <v>2</v>
      </c>
      <c r="M12" s="8">
        <v>11</v>
      </c>
      <c r="N12" s="8">
        <v>49</v>
      </c>
      <c r="O12" s="8">
        <v>53</v>
      </c>
      <c r="P12" s="8">
        <v>32</v>
      </c>
      <c r="Q12" s="9">
        <f t="shared" si="1"/>
        <v>6.875</v>
      </c>
      <c r="R12" s="9">
        <f t="shared" si="2"/>
        <v>5</v>
      </c>
      <c r="S12" s="9">
        <f t="shared" si="3"/>
        <v>6.125</v>
      </c>
      <c r="U12" s="14">
        <f t="shared" si="4"/>
        <v>45</v>
      </c>
    </row>
    <row r="13" spans="1:21" ht="13.5">
      <c r="A13" s="12">
        <v>12</v>
      </c>
      <c r="B13" s="13" t="s">
        <v>223</v>
      </c>
      <c r="C13" s="68">
        <f t="shared" si="0"/>
        <v>7</v>
      </c>
      <c r="D13" s="69">
        <v>1</v>
      </c>
      <c r="E13" s="70">
        <v>1</v>
      </c>
      <c r="F13" s="8">
        <v>0</v>
      </c>
      <c r="G13" s="8">
        <v>0</v>
      </c>
      <c r="H13" s="8">
        <v>1</v>
      </c>
      <c r="I13" s="8">
        <v>4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1</v>
      </c>
      <c r="P13" s="8">
        <v>1</v>
      </c>
      <c r="Q13" s="9">
        <f t="shared" si="1"/>
        <v>28</v>
      </c>
      <c r="R13" s="120">
        <f t="shared" si="2"/>
        <v>0</v>
      </c>
      <c r="S13" s="9">
        <f t="shared" si="3"/>
        <v>0</v>
      </c>
      <c r="U13" s="14">
        <f t="shared" si="4"/>
        <v>3</v>
      </c>
    </row>
    <row r="14" spans="1:21" ht="13.5">
      <c r="A14" s="12">
        <v>13</v>
      </c>
      <c r="B14" s="13" t="s">
        <v>116</v>
      </c>
      <c r="C14" s="68">
        <f t="shared" si="0"/>
        <v>7.937007874015748</v>
      </c>
      <c r="D14" s="69">
        <v>65</v>
      </c>
      <c r="E14" s="70">
        <v>127</v>
      </c>
      <c r="F14" s="8">
        <v>11</v>
      </c>
      <c r="G14" s="8">
        <v>15</v>
      </c>
      <c r="H14" s="8">
        <v>5</v>
      </c>
      <c r="I14" s="8">
        <v>151</v>
      </c>
      <c r="J14" s="8">
        <v>5</v>
      </c>
      <c r="K14" s="119">
        <v>180</v>
      </c>
      <c r="L14" s="119">
        <v>5</v>
      </c>
      <c r="M14" s="8">
        <v>23</v>
      </c>
      <c r="N14" s="8">
        <v>55</v>
      </c>
      <c r="O14" s="119">
        <v>183</v>
      </c>
      <c r="P14" s="119">
        <v>144</v>
      </c>
      <c r="Q14" s="9">
        <f t="shared" si="1"/>
        <v>8.32283464566929</v>
      </c>
      <c r="R14" s="9">
        <f t="shared" si="2"/>
        <v>9.921259842519685</v>
      </c>
      <c r="S14" s="9">
        <f t="shared" si="3"/>
        <v>3.031496062992126</v>
      </c>
      <c r="U14" s="14">
        <f t="shared" si="4"/>
        <v>-87</v>
      </c>
    </row>
    <row r="15" spans="1:21" ht="13.5">
      <c r="A15" s="12">
        <v>14</v>
      </c>
      <c r="B15" s="13" t="s">
        <v>99</v>
      </c>
      <c r="C15" s="68">
        <f t="shared" si="0"/>
        <v>8.4</v>
      </c>
      <c r="D15" s="69">
        <v>6</v>
      </c>
      <c r="E15" s="70">
        <v>10</v>
      </c>
      <c r="F15" s="8">
        <v>1</v>
      </c>
      <c r="G15" s="8">
        <v>0</v>
      </c>
      <c r="H15" s="8">
        <v>0</v>
      </c>
      <c r="I15" s="8">
        <v>7</v>
      </c>
      <c r="J15" s="8">
        <v>0</v>
      </c>
      <c r="K15" s="8">
        <v>21</v>
      </c>
      <c r="L15" s="8">
        <v>0</v>
      </c>
      <c r="M15" s="8">
        <v>2</v>
      </c>
      <c r="N15" s="8">
        <v>5</v>
      </c>
      <c r="O15" s="8">
        <v>14</v>
      </c>
      <c r="P15" s="8">
        <v>12</v>
      </c>
      <c r="Q15" s="9">
        <f t="shared" si="1"/>
        <v>4.8999999999999995</v>
      </c>
      <c r="R15" s="9">
        <f t="shared" si="2"/>
        <v>14.7</v>
      </c>
      <c r="S15" s="9">
        <f t="shared" si="3"/>
        <v>3.5</v>
      </c>
      <c r="U15" s="14">
        <f t="shared" si="4"/>
        <v>-11</v>
      </c>
    </row>
    <row r="16" spans="1:21" ht="13.5">
      <c r="A16" s="12">
        <v>15</v>
      </c>
      <c r="B16" s="13" t="s">
        <v>224</v>
      </c>
      <c r="C16" s="68">
        <f t="shared" si="0"/>
        <v>8.5</v>
      </c>
      <c r="D16" s="69">
        <v>12</v>
      </c>
      <c r="E16" s="70">
        <v>14</v>
      </c>
      <c r="F16" s="8">
        <v>1</v>
      </c>
      <c r="G16" s="8">
        <v>2</v>
      </c>
      <c r="H16" s="8">
        <v>1</v>
      </c>
      <c r="I16" s="8">
        <v>17</v>
      </c>
      <c r="J16" s="8">
        <v>1</v>
      </c>
      <c r="K16" s="8">
        <v>17</v>
      </c>
      <c r="L16" s="8">
        <v>1</v>
      </c>
      <c r="M16" s="8">
        <v>2</v>
      </c>
      <c r="N16" s="8">
        <v>9</v>
      </c>
      <c r="O16" s="8">
        <v>22</v>
      </c>
      <c r="P16" s="8">
        <v>17</v>
      </c>
      <c r="Q16" s="9">
        <f t="shared" si="1"/>
        <v>8.5</v>
      </c>
      <c r="R16" s="9">
        <f t="shared" si="2"/>
        <v>8.5</v>
      </c>
      <c r="S16" s="9">
        <f t="shared" si="3"/>
        <v>4.5</v>
      </c>
      <c r="U16" s="14">
        <f t="shared" si="4"/>
        <v>0</v>
      </c>
    </row>
    <row r="17" spans="1:21" ht="13.5">
      <c r="A17" s="12">
        <v>16</v>
      </c>
      <c r="B17" s="13" t="s">
        <v>68</v>
      </c>
      <c r="C17" s="68">
        <f t="shared" si="0"/>
        <v>8.79732107384074</v>
      </c>
      <c r="D17" s="69">
        <v>14</v>
      </c>
      <c r="E17" s="70">
        <v>24.6666</v>
      </c>
      <c r="F17" s="8">
        <v>2</v>
      </c>
      <c r="G17" s="8">
        <v>3</v>
      </c>
      <c r="H17" s="8">
        <v>0</v>
      </c>
      <c r="I17" s="8">
        <v>28</v>
      </c>
      <c r="J17" s="8">
        <v>0</v>
      </c>
      <c r="K17" s="8">
        <v>31</v>
      </c>
      <c r="L17" s="8">
        <v>3</v>
      </c>
      <c r="M17" s="8">
        <v>6</v>
      </c>
      <c r="N17" s="8">
        <v>10</v>
      </c>
      <c r="O17" s="8">
        <v>33</v>
      </c>
      <c r="P17" s="8">
        <v>31</v>
      </c>
      <c r="Q17" s="9">
        <f t="shared" si="1"/>
        <v>7.945967421533572</v>
      </c>
      <c r="R17" s="9">
        <f t="shared" si="2"/>
        <v>8.79732107384074</v>
      </c>
      <c r="S17" s="9">
        <f t="shared" si="3"/>
        <v>2.8378455076905613</v>
      </c>
      <c r="U17" s="14">
        <f t="shared" si="4"/>
        <v>-19.333399999999997</v>
      </c>
    </row>
    <row r="18" spans="1:21" ht="13.5">
      <c r="A18" s="12">
        <v>17</v>
      </c>
      <c r="B18" s="13" t="s">
        <v>60</v>
      </c>
      <c r="C18" s="68">
        <f t="shared" si="0"/>
        <v>9.043808823078573</v>
      </c>
      <c r="D18" s="69">
        <v>1</v>
      </c>
      <c r="E18" s="70">
        <v>45.6666</v>
      </c>
      <c r="F18" s="8">
        <v>4</v>
      </c>
      <c r="G18" s="8">
        <v>5</v>
      </c>
      <c r="H18" s="8">
        <v>4</v>
      </c>
      <c r="I18" s="8">
        <v>58</v>
      </c>
      <c r="J18" s="8">
        <v>3</v>
      </c>
      <c r="K18" s="8">
        <v>76</v>
      </c>
      <c r="L18" s="8">
        <v>0</v>
      </c>
      <c r="M18" s="8">
        <v>7</v>
      </c>
      <c r="N18" s="8">
        <v>19</v>
      </c>
      <c r="O18" s="8">
        <v>81</v>
      </c>
      <c r="P18" s="8">
        <v>59</v>
      </c>
      <c r="Q18" s="9">
        <f t="shared" si="1"/>
        <v>8.890523927772156</v>
      </c>
      <c r="R18" s="9">
        <f t="shared" si="2"/>
        <v>11.649652043287654</v>
      </c>
      <c r="S18" s="9">
        <f t="shared" si="3"/>
        <v>2.9124130108219135</v>
      </c>
      <c r="U18" s="14">
        <f t="shared" si="4"/>
        <v>-66.3334</v>
      </c>
    </row>
    <row r="19" spans="1:21" ht="13.5">
      <c r="A19" s="12">
        <v>18</v>
      </c>
      <c r="B19" s="13" t="s">
        <v>118</v>
      </c>
      <c r="C19" s="68">
        <f t="shared" si="0"/>
        <v>9.187500000057423</v>
      </c>
      <c r="D19" s="69">
        <v>5</v>
      </c>
      <c r="E19" s="70">
        <v>5.3333333333</v>
      </c>
      <c r="F19" s="8">
        <v>0</v>
      </c>
      <c r="G19" s="8">
        <v>0</v>
      </c>
      <c r="H19" s="8">
        <v>1</v>
      </c>
      <c r="I19" s="8">
        <v>4</v>
      </c>
      <c r="J19" s="8">
        <v>1</v>
      </c>
      <c r="K19" s="8">
        <v>8</v>
      </c>
      <c r="L19" s="8">
        <v>0</v>
      </c>
      <c r="M19" s="8">
        <v>2</v>
      </c>
      <c r="N19" s="8">
        <v>5</v>
      </c>
      <c r="O19" s="8">
        <v>8</v>
      </c>
      <c r="P19" s="8">
        <v>7</v>
      </c>
      <c r="Q19" s="9">
        <f t="shared" si="1"/>
        <v>5.250000000032813</v>
      </c>
      <c r="R19" s="9">
        <f t="shared" si="2"/>
        <v>10.500000000065626</v>
      </c>
      <c r="S19" s="9">
        <f t="shared" si="3"/>
        <v>6.562500000041015</v>
      </c>
      <c r="U19" s="14">
        <f t="shared" si="4"/>
        <v>0.3333333333000006</v>
      </c>
    </row>
    <row r="20" spans="1:21" ht="13.5">
      <c r="A20" s="12">
        <v>19</v>
      </c>
      <c r="B20" s="13" t="s">
        <v>12</v>
      </c>
      <c r="C20" s="68">
        <f t="shared" si="0"/>
        <v>9.484176908932547</v>
      </c>
      <c r="D20" s="69">
        <v>10</v>
      </c>
      <c r="E20" s="70">
        <v>10.333</v>
      </c>
      <c r="F20" s="8">
        <v>0</v>
      </c>
      <c r="G20" s="8">
        <v>1</v>
      </c>
      <c r="H20" s="8">
        <v>1</v>
      </c>
      <c r="I20" s="8">
        <v>3</v>
      </c>
      <c r="J20" s="8">
        <v>0</v>
      </c>
      <c r="K20" s="8">
        <v>30</v>
      </c>
      <c r="L20" s="8">
        <v>0</v>
      </c>
      <c r="M20" s="8">
        <v>6</v>
      </c>
      <c r="N20" s="8">
        <v>12</v>
      </c>
      <c r="O20" s="8">
        <v>24</v>
      </c>
      <c r="P20" s="8">
        <v>14</v>
      </c>
      <c r="Q20" s="120">
        <f t="shared" si="1"/>
        <v>2.0323236233426885</v>
      </c>
      <c r="R20" s="9">
        <f t="shared" si="2"/>
        <v>20.323236233426883</v>
      </c>
      <c r="S20" s="9">
        <f t="shared" si="3"/>
        <v>8.129294493370754</v>
      </c>
      <c r="U20" s="14">
        <f t="shared" si="4"/>
        <v>-17.667</v>
      </c>
    </row>
    <row r="21" spans="1:21" ht="13.5">
      <c r="A21" s="12">
        <v>20</v>
      </c>
      <c r="B21" s="13" t="s">
        <v>185</v>
      </c>
      <c r="C21" s="68">
        <f t="shared" si="0"/>
        <v>19.444444444444443</v>
      </c>
      <c r="D21" s="69">
        <v>12</v>
      </c>
      <c r="E21" s="70">
        <v>9</v>
      </c>
      <c r="F21" s="8">
        <v>1</v>
      </c>
      <c r="G21" s="8">
        <v>2</v>
      </c>
      <c r="H21" s="8">
        <v>0</v>
      </c>
      <c r="I21" s="8">
        <v>9</v>
      </c>
      <c r="J21" s="8">
        <v>3</v>
      </c>
      <c r="K21" s="8">
        <v>38</v>
      </c>
      <c r="L21" s="8">
        <v>0</v>
      </c>
      <c r="M21" s="8">
        <v>6</v>
      </c>
      <c r="N21" s="8">
        <v>3</v>
      </c>
      <c r="O21" s="8">
        <v>33</v>
      </c>
      <c r="P21" s="8">
        <v>25</v>
      </c>
      <c r="Q21" s="9">
        <f t="shared" si="1"/>
        <v>6.999999999999999</v>
      </c>
      <c r="R21" s="9">
        <f t="shared" si="2"/>
        <v>29.555555555555554</v>
      </c>
      <c r="S21" s="9">
        <f t="shared" si="3"/>
        <v>2.333333333333333</v>
      </c>
      <c r="U21" s="14">
        <f t="shared" si="4"/>
        <v>-46</v>
      </c>
    </row>
    <row r="22" spans="1:21" ht="13.5">
      <c r="A22" s="12">
        <v>21</v>
      </c>
      <c r="B22" s="13" t="s">
        <v>194</v>
      </c>
      <c r="C22" s="68" t="e">
        <f t="shared" si="0"/>
        <v>#DIV/0!</v>
      </c>
      <c r="D22" s="69">
        <v>1</v>
      </c>
      <c r="E22" s="70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2</v>
      </c>
      <c r="L22" s="8">
        <v>0</v>
      </c>
      <c r="M22" s="8">
        <v>0</v>
      </c>
      <c r="N22" s="8">
        <v>0</v>
      </c>
      <c r="O22" s="8">
        <v>2</v>
      </c>
      <c r="P22" s="8">
        <v>2</v>
      </c>
      <c r="Q22" s="9" t="e">
        <f t="shared" si="1"/>
        <v>#DIV/0!</v>
      </c>
      <c r="R22" s="9" t="e">
        <f t="shared" si="2"/>
        <v>#DIV/0!</v>
      </c>
      <c r="S22" s="9" t="e">
        <f t="shared" si="3"/>
        <v>#DIV/0!</v>
      </c>
      <c r="U22" s="14">
        <f t="shared" si="4"/>
        <v>-3</v>
      </c>
    </row>
    <row r="23" spans="1:21" ht="13.5">
      <c r="A23" s="21" t="s">
        <v>217</v>
      </c>
      <c r="B23" s="88"/>
      <c r="C23" s="89">
        <f>P23/(E23/7)</f>
        <v>4.103379222736094</v>
      </c>
      <c r="D23" s="90">
        <v>30</v>
      </c>
      <c r="E23" s="91">
        <f aca="true" t="shared" si="5" ref="E23:P23">SUM(E3:E22)</f>
        <v>1115.6658333293</v>
      </c>
      <c r="F23" s="22">
        <f t="shared" si="5"/>
        <v>97</v>
      </c>
      <c r="G23" s="22">
        <f t="shared" si="5"/>
        <v>69</v>
      </c>
      <c r="H23" s="22">
        <f t="shared" si="5"/>
        <v>93</v>
      </c>
      <c r="I23" s="22">
        <f t="shared" si="5"/>
        <v>993</v>
      </c>
      <c r="J23" s="22">
        <f t="shared" si="5"/>
        <v>45</v>
      </c>
      <c r="K23" s="22">
        <f t="shared" si="5"/>
        <v>954</v>
      </c>
      <c r="L23" s="22">
        <f t="shared" si="5"/>
        <v>27</v>
      </c>
      <c r="M23" s="22">
        <f t="shared" si="5"/>
        <v>167</v>
      </c>
      <c r="N23" s="22">
        <f t="shared" si="5"/>
        <v>846</v>
      </c>
      <c r="O23" s="22">
        <f t="shared" si="5"/>
        <v>1012</v>
      </c>
      <c r="P23" s="22">
        <f t="shared" si="5"/>
        <v>654</v>
      </c>
      <c r="Q23" s="92">
        <f>I23/(E23/7)</f>
        <v>6.230360195989206</v>
      </c>
      <c r="R23" s="92">
        <f>K23/(E23/7)</f>
        <v>5.9856632698627426</v>
      </c>
      <c r="S23" s="92">
        <f>N23/(E23/7)</f>
        <v>5.3080410128971485</v>
      </c>
      <c r="U23" s="93">
        <f>SUM(U3:U22)</f>
        <v>1032.6658333293</v>
      </c>
    </row>
    <row r="24" spans="1:21" ht="3" customHeight="1">
      <c r="A24" s="94"/>
      <c r="B24" s="95"/>
      <c r="C24" s="96"/>
      <c r="D24" s="97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0"/>
      <c r="R24" s="100"/>
      <c r="S24" s="100"/>
      <c r="U24" s="101"/>
    </row>
    <row r="25" spans="1:21" ht="13.5">
      <c r="A25" s="72" t="s">
        <v>197</v>
      </c>
      <c r="B25" s="110" t="s">
        <v>219</v>
      </c>
      <c r="C25" s="74">
        <v>0</v>
      </c>
      <c r="D25" s="73">
        <v>1</v>
      </c>
      <c r="E25" s="73">
        <v>2</v>
      </c>
      <c r="F25" s="75">
        <v>0</v>
      </c>
      <c r="G25" s="75">
        <v>0</v>
      </c>
      <c r="H25" s="75">
        <v>0</v>
      </c>
      <c r="I25" s="75">
        <v>2</v>
      </c>
      <c r="J25" s="75">
        <v>0</v>
      </c>
      <c r="K25" s="75">
        <v>2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85"/>
      <c r="R25" s="85"/>
      <c r="S25" s="85"/>
      <c r="T25" s="67"/>
      <c r="U25" s="71"/>
    </row>
    <row r="26" spans="1:21" ht="13.5">
      <c r="A26" s="72" t="s">
        <v>197</v>
      </c>
      <c r="B26" s="110" t="s">
        <v>203</v>
      </c>
      <c r="C26" s="74">
        <v>1.16</v>
      </c>
      <c r="D26" s="73">
        <v>30</v>
      </c>
      <c r="E26" s="76">
        <v>102.66666666666667</v>
      </c>
      <c r="F26" s="75">
        <v>8</v>
      </c>
      <c r="G26" s="75">
        <v>8</v>
      </c>
      <c r="H26" s="75">
        <v>5</v>
      </c>
      <c r="I26" s="75">
        <v>76</v>
      </c>
      <c r="J26" s="75">
        <v>2</v>
      </c>
      <c r="K26" s="75">
        <v>30</v>
      </c>
      <c r="L26" s="75">
        <v>2</v>
      </c>
      <c r="M26" s="75">
        <v>5</v>
      </c>
      <c r="N26" s="75">
        <v>101</v>
      </c>
      <c r="O26" s="75">
        <v>45</v>
      </c>
      <c r="P26" s="75">
        <v>17</v>
      </c>
      <c r="Q26" s="85"/>
      <c r="R26" s="85"/>
      <c r="S26" s="85"/>
      <c r="T26" s="67"/>
      <c r="U26" s="71"/>
    </row>
    <row r="27" spans="1:21" ht="13.5">
      <c r="A27" s="72" t="s">
        <v>197</v>
      </c>
      <c r="B27" s="110" t="s">
        <v>207</v>
      </c>
      <c r="C27" s="74">
        <v>1.35</v>
      </c>
      <c r="D27" s="73">
        <v>25</v>
      </c>
      <c r="E27" s="76">
        <v>67.33333333333333</v>
      </c>
      <c r="F27" s="75">
        <v>10</v>
      </c>
      <c r="G27" s="75">
        <v>3</v>
      </c>
      <c r="H27" s="75">
        <v>3</v>
      </c>
      <c r="I27" s="75">
        <v>50</v>
      </c>
      <c r="J27" s="75">
        <v>2</v>
      </c>
      <c r="K27" s="75">
        <v>29</v>
      </c>
      <c r="L27" s="75">
        <v>3</v>
      </c>
      <c r="M27" s="75">
        <v>2</v>
      </c>
      <c r="N27" s="75">
        <v>44</v>
      </c>
      <c r="O27" s="75">
        <v>28</v>
      </c>
      <c r="P27" s="75">
        <v>13</v>
      </c>
      <c r="Q27" s="85"/>
      <c r="R27" s="85"/>
      <c r="S27" s="85"/>
      <c r="T27" s="67"/>
      <c r="U27" s="71"/>
    </row>
    <row r="28" spans="1:21" ht="13.5">
      <c r="A28" s="72" t="s">
        <v>197</v>
      </c>
      <c r="B28" s="110" t="s">
        <v>218</v>
      </c>
      <c r="C28" s="74">
        <v>2.92</v>
      </c>
      <c r="D28" s="73">
        <v>34</v>
      </c>
      <c r="E28" s="73">
        <v>115</v>
      </c>
      <c r="F28" s="75">
        <v>13</v>
      </c>
      <c r="G28" s="75">
        <v>6</v>
      </c>
      <c r="H28" s="75">
        <v>6</v>
      </c>
      <c r="I28" s="75">
        <v>142</v>
      </c>
      <c r="J28" s="75">
        <v>12</v>
      </c>
      <c r="K28" s="75">
        <v>29</v>
      </c>
      <c r="L28" s="75">
        <v>2</v>
      </c>
      <c r="M28" s="75">
        <v>9</v>
      </c>
      <c r="N28" s="75">
        <v>98</v>
      </c>
      <c r="O28" s="75">
        <v>113</v>
      </c>
      <c r="P28" s="75">
        <v>48</v>
      </c>
      <c r="Q28" s="85"/>
      <c r="R28" s="85"/>
      <c r="S28" s="85"/>
      <c r="T28" s="67"/>
      <c r="U28" s="71"/>
    </row>
    <row r="29" spans="1:21" ht="13.5">
      <c r="A29" s="72" t="s">
        <v>197</v>
      </c>
      <c r="B29" s="111" t="s">
        <v>57</v>
      </c>
      <c r="C29" s="77">
        <f>P29/(E29/7)</f>
        <v>3.5402298850574714</v>
      </c>
      <c r="D29" s="78">
        <v>132</v>
      </c>
      <c r="E29" s="78">
        <v>348</v>
      </c>
      <c r="F29" s="79">
        <v>40</v>
      </c>
      <c r="G29" s="79">
        <v>23</v>
      </c>
      <c r="H29" s="79">
        <v>18</v>
      </c>
      <c r="I29" s="79">
        <v>375</v>
      </c>
      <c r="J29" s="79">
        <v>26</v>
      </c>
      <c r="K29" s="79">
        <v>126</v>
      </c>
      <c r="L29" s="79">
        <v>12</v>
      </c>
      <c r="M29" s="79">
        <v>23</v>
      </c>
      <c r="N29" s="79">
        <v>220</v>
      </c>
      <c r="O29" s="79">
        <v>320</v>
      </c>
      <c r="P29" s="79">
        <v>176</v>
      </c>
      <c r="Q29" s="86"/>
      <c r="R29" s="86"/>
      <c r="S29" s="86"/>
      <c r="T29" s="67"/>
      <c r="U29" s="71"/>
    </row>
    <row r="30" spans="1:21" ht="13.5">
      <c r="A30" s="72" t="s">
        <v>197</v>
      </c>
      <c r="B30" s="110" t="s">
        <v>213</v>
      </c>
      <c r="C30" s="74">
        <v>4.5</v>
      </c>
      <c r="D30" s="73">
        <v>4</v>
      </c>
      <c r="E30" s="76">
        <v>4.666666666666667</v>
      </c>
      <c r="F30" s="75">
        <v>0</v>
      </c>
      <c r="G30" s="75">
        <v>0</v>
      </c>
      <c r="H30" s="75">
        <v>0</v>
      </c>
      <c r="I30" s="75">
        <v>1</v>
      </c>
      <c r="J30" s="75">
        <v>0</v>
      </c>
      <c r="K30" s="75">
        <v>12</v>
      </c>
      <c r="L30" s="75">
        <v>0</v>
      </c>
      <c r="M30" s="75">
        <v>1</v>
      </c>
      <c r="N30" s="75">
        <v>3</v>
      </c>
      <c r="O30" s="75">
        <v>5</v>
      </c>
      <c r="P30" s="75">
        <v>3</v>
      </c>
      <c r="Q30" s="85"/>
      <c r="R30" s="85"/>
      <c r="S30" s="85"/>
      <c r="T30" s="67"/>
      <c r="U30" s="71"/>
    </row>
    <row r="31" spans="1:21" ht="13.5">
      <c r="A31" s="72" t="s">
        <v>197</v>
      </c>
      <c r="B31" s="110" t="s">
        <v>201</v>
      </c>
      <c r="C31" s="74">
        <v>4.67</v>
      </c>
      <c r="D31" s="73">
        <v>22</v>
      </c>
      <c r="E31" s="73">
        <v>24</v>
      </c>
      <c r="F31" s="75">
        <v>1</v>
      </c>
      <c r="G31" s="75">
        <v>1</v>
      </c>
      <c r="H31" s="75">
        <v>5</v>
      </c>
      <c r="I31" s="75">
        <v>31</v>
      </c>
      <c r="J31" s="75">
        <v>1</v>
      </c>
      <c r="K31" s="75">
        <v>23</v>
      </c>
      <c r="L31" s="75">
        <v>0</v>
      </c>
      <c r="M31" s="75">
        <v>4</v>
      </c>
      <c r="N31" s="75">
        <v>6</v>
      </c>
      <c r="O31" s="75">
        <v>40</v>
      </c>
      <c r="P31" s="75">
        <v>16</v>
      </c>
      <c r="Q31" s="85"/>
      <c r="R31" s="85"/>
      <c r="S31" s="85"/>
      <c r="T31" s="67"/>
      <c r="U31" s="71"/>
    </row>
    <row r="32" spans="1:21" ht="13.5">
      <c r="A32" s="72" t="s">
        <v>197</v>
      </c>
      <c r="B32" s="110" t="s">
        <v>204</v>
      </c>
      <c r="C32" s="74">
        <v>4.81</v>
      </c>
      <c r="D32" s="73">
        <v>9</v>
      </c>
      <c r="E32" s="73">
        <v>16</v>
      </c>
      <c r="F32" s="75">
        <v>0</v>
      </c>
      <c r="G32" s="75">
        <v>1</v>
      </c>
      <c r="H32" s="75">
        <v>1</v>
      </c>
      <c r="I32" s="75">
        <v>16</v>
      </c>
      <c r="J32" s="75">
        <v>4</v>
      </c>
      <c r="K32" s="75">
        <v>10</v>
      </c>
      <c r="L32" s="75">
        <v>0</v>
      </c>
      <c r="M32" s="75">
        <v>4</v>
      </c>
      <c r="N32" s="75">
        <v>10</v>
      </c>
      <c r="O32" s="75">
        <v>19</v>
      </c>
      <c r="P32" s="75">
        <v>11</v>
      </c>
      <c r="Q32" s="85"/>
      <c r="R32" s="85"/>
      <c r="S32" s="85"/>
      <c r="T32" s="67"/>
      <c r="U32" s="71"/>
    </row>
    <row r="33" spans="1:21" ht="13.5">
      <c r="A33" s="72" t="s">
        <v>197</v>
      </c>
      <c r="B33" s="110" t="s">
        <v>205</v>
      </c>
      <c r="C33" s="74">
        <v>5.01</v>
      </c>
      <c r="D33" s="73">
        <v>19</v>
      </c>
      <c r="E33" s="76">
        <v>29.333333333333332</v>
      </c>
      <c r="F33" s="75">
        <v>3</v>
      </c>
      <c r="G33" s="75">
        <v>1</v>
      </c>
      <c r="H33" s="75">
        <v>1</v>
      </c>
      <c r="I33" s="75">
        <v>28</v>
      </c>
      <c r="J33" s="75">
        <v>0</v>
      </c>
      <c r="K33" s="75">
        <v>50</v>
      </c>
      <c r="L33" s="75">
        <v>0</v>
      </c>
      <c r="M33" s="75">
        <v>16</v>
      </c>
      <c r="N33" s="75">
        <v>25</v>
      </c>
      <c r="O33" s="75">
        <v>37</v>
      </c>
      <c r="P33" s="75">
        <v>21</v>
      </c>
      <c r="Q33" s="85"/>
      <c r="R33" s="85"/>
      <c r="S33" s="85"/>
      <c r="T33" s="67"/>
      <c r="U33" s="71"/>
    </row>
    <row r="34" spans="1:21" ht="13.5">
      <c r="A34" s="72" t="s">
        <v>197</v>
      </c>
      <c r="B34" s="110" t="s">
        <v>212</v>
      </c>
      <c r="C34" s="74">
        <v>6.3</v>
      </c>
      <c r="D34" s="73">
        <v>11</v>
      </c>
      <c r="E34" s="76">
        <v>16.333333333333332</v>
      </c>
      <c r="F34" s="75">
        <v>2</v>
      </c>
      <c r="G34" s="75">
        <v>2</v>
      </c>
      <c r="H34" s="75">
        <v>0</v>
      </c>
      <c r="I34" s="75">
        <v>10</v>
      </c>
      <c r="J34" s="75">
        <v>1</v>
      </c>
      <c r="K34" s="75">
        <v>36</v>
      </c>
      <c r="L34" s="75">
        <v>1</v>
      </c>
      <c r="M34" s="75">
        <v>14</v>
      </c>
      <c r="N34" s="75">
        <v>18</v>
      </c>
      <c r="O34" s="75">
        <v>28</v>
      </c>
      <c r="P34" s="75">
        <v>15</v>
      </c>
      <c r="Q34" s="85"/>
      <c r="R34" s="85"/>
      <c r="S34" s="85"/>
      <c r="T34" s="67"/>
      <c r="U34" s="71"/>
    </row>
    <row r="35" spans="1:21" ht="13.5">
      <c r="A35" s="72" t="s">
        <v>197</v>
      </c>
      <c r="B35" s="110" t="s">
        <v>211</v>
      </c>
      <c r="C35" s="74">
        <v>14</v>
      </c>
      <c r="D35" s="73">
        <v>1</v>
      </c>
      <c r="E35" s="73">
        <v>2</v>
      </c>
      <c r="F35" s="75">
        <v>0</v>
      </c>
      <c r="G35" s="75">
        <v>1</v>
      </c>
      <c r="H35" s="75">
        <v>0</v>
      </c>
      <c r="I35" s="75">
        <v>3</v>
      </c>
      <c r="J35" s="75">
        <v>0</v>
      </c>
      <c r="K35" s="75">
        <v>4</v>
      </c>
      <c r="L35" s="75">
        <v>0</v>
      </c>
      <c r="M35" s="75">
        <v>0</v>
      </c>
      <c r="N35" s="75">
        <v>0</v>
      </c>
      <c r="O35" s="75">
        <v>7</v>
      </c>
      <c r="P35" s="75">
        <v>4</v>
      </c>
      <c r="Q35" s="85"/>
      <c r="R35" s="85"/>
      <c r="S35" s="85"/>
      <c r="T35" s="67"/>
      <c r="U35" s="71"/>
    </row>
    <row r="36" spans="1:21" ht="13.5">
      <c r="A36" s="72" t="s">
        <v>197</v>
      </c>
      <c r="B36" s="110" t="s">
        <v>196</v>
      </c>
      <c r="C36" s="74">
        <v>15.21</v>
      </c>
      <c r="D36" s="73">
        <v>19</v>
      </c>
      <c r="E36" s="76">
        <v>19.666666666666668</v>
      </c>
      <c r="F36" s="75">
        <v>1</v>
      </c>
      <c r="G36" s="75">
        <v>2</v>
      </c>
      <c r="H36" s="75">
        <v>2</v>
      </c>
      <c r="I36" s="75">
        <v>22</v>
      </c>
      <c r="J36" s="75">
        <v>0</v>
      </c>
      <c r="K36" s="75">
        <v>62</v>
      </c>
      <c r="L36" s="75">
        <v>0</v>
      </c>
      <c r="M36" s="75">
        <v>12</v>
      </c>
      <c r="N36" s="75">
        <v>14</v>
      </c>
      <c r="O36" s="75">
        <v>58</v>
      </c>
      <c r="P36" s="75">
        <v>42</v>
      </c>
      <c r="Q36" s="85"/>
      <c r="R36" s="85"/>
      <c r="S36" s="85"/>
      <c r="T36" s="67"/>
      <c r="U36" s="71"/>
    </row>
    <row r="37" spans="1:21" ht="13.5">
      <c r="A37" s="80" t="s">
        <v>197</v>
      </c>
      <c r="B37" s="112" t="s">
        <v>210</v>
      </c>
      <c r="C37" s="82">
        <v>21</v>
      </c>
      <c r="D37" s="81">
        <v>2</v>
      </c>
      <c r="E37" s="83">
        <v>1.3333333333333333</v>
      </c>
      <c r="F37" s="84">
        <v>0</v>
      </c>
      <c r="G37" s="84">
        <v>0</v>
      </c>
      <c r="H37" s="84">
        <v>0</v>
      </c>
      <c r="I37" s="84">
        <v>1</v>
      </c>
      <c r="J37" s="84">
        <v>0</v>
      </c>
      <c r="K37" s="84">
        <v>5</v>
      </c>
      <c r="L37" s="84">
        <v>0</v>
      </c>
      <c r="M37" s="84">
        <v>0</v>
      </c>
      <c r="N37" s="84">
        <v>1</v>
      </c>
      <c r="O37" s="84">
        <v>4</v>
      </c>
      <c r="P37" s="84">
        <v>4</v>
      </c>
      <c r="Q37" s="87"/>
      <c r="R37" s="87"/>
      <c r="S37" s="87"/>
      <c r="T37" s="67"/>
      <c r="U37" s="71"/>
    </row>
  </sheetData>
  <sheetProtection/>
  <printOptions/>
  <pageMargins left="0.787" right="0.787" top="0.984" bottom="0.984" header="0.512" footer="0.512"/>
  <pageSetup orientation="portrait" paperSiz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16">
      <selection activeCell="AG15" sqref="AG15"/>
    </sheetView>
  </sheetViews>
  <sheetFormatPr defaultColWidth="9.00390625" defaultRowHeight="13.5"/>
  <cols>
    <col min="1" max="1" width="4.625" style="1" customWidth="1"/>
    <col min="2" max="2" width="9.125" style="1" customWidth="1"/>
    <col min="3" max="3" width="5.375" style="52" customWidth="1"/>
    <col min="4" max="17" width="4.625" style="1" customWidth="1"/>
    <col min="18" max="19" width="5.375" style="52" customWidth="1"/>
    <col min="20" max="20" width="5.375" style="6" customWidth="1"/>
    <col min="21" max="21" width="1.625" style="1" customWidth="1"/>
    <col min="22" max="22" width="5.75390625" style="1" customWidth="1"/>
    <col min="23" max="23" width="1.625" style="105" customWidth="1"/>
    <col min="24" max="25" width="3.125" style="1" customWidth="1"/>
    <col min="26" max="26" width="3.125" style="105" customWidth="1"/>
    <col min="27" max="27" width="3.125" style="1" customWidth="1"/>
    <col min="28" max="28" width="3.125" style="105" customWidth="1"/>
    <col min="29" max="30" width="3.125" style="1" customWidth="1"/>
    <col min="31" max="16384" width="9.00390625" style="1" customWidth="1"/>
  </cols>
  <sheetData>
    <row r="1" spans="1:30" s="3" customFormat="1" ht="56.25" customHeight="1">
      <c r="A1" s="32" t="s">
        <v>13</v>
      </c>
      <c r="B1" s="32" t="s">
        <v>14</v>
      </c>
      <c r="C1" s="46" t="s">
        <v>15</v>
      </c>
      <c r="D1" s="32" t="s">
        <v>16</v>
      </c>
      <c r="E1" s="32" t="s">
        <v>17</v>
      </c>
      <c r="F1" s="32" t="s">
        <v>5</v>
      </c>
      <c r="G1" s="32" t="s">
        <v>6</v>
      </c>
      <c r="H1" s="32" t="s">
        <v>18</v>
      </c>
      <c r="I1" s="32" t="s">
        <v>19</v>
      </c>
      <c r="J1" s="32" t="s">
        <v>20</v>
      </c>
      <c r="K1" s="32" t="s">
        <v>21</v>
      </c>
      <c r="L1" s="32" t="s">
        <v>22</v>
      </c>
      <c r="M1" s="32" t="s">
        <v>24</v>
      </c>
      <c r="N1" s="32" t="s">
        <v>25</v>
      </c>
      <c r="O1" s="32" t="s">
        <v>23</v>
      </c>
      <c r="P1" s="32" t="s">
        <v>26</v>
      </c>
      <c r="Q1" s="32" t="s">
        <v>27</v>
      </c>
      <c r="R1" s="46" t="s">
        <v>28</v>
      </c>
      <c r="S1" s="46" t="s">
        <v>45</v>
      </c>
      <c r="T1" s="32" t="s">
        <v>29</v>
      </c>
      <c r="U1" s="33"/>
      <c r="V1" s="32" t="s">
        <v>215</v>
      </c>
      <c r="W1" s="103"/>
      <c r="X1" s="34" t="s">
        <v>5</v>
      </c>
      <c r="Y1" s="35" t="s">
        <v>6</v>
      </c>
      <c r="Z1" s="103"/>
      <c r="AA1" s="35" t="s">
        <v>216</v>
      </c>
      <c r="AB1" s="103"/>
      <c r="AC1" s="32" t="s">
        <v>61</v>
      </c>
      <c r="AD1" s="11" t="s">
        <v>59</v>
      </c>
    </row>
    <row r="2" spans="1:30" ht="12" customHeight="1">
      <c r="A2" s="27">
        <v>1</v>
      </c>
      <c r="B2" s="66" t="s">
        <v>67</v>
      </c>
      <c r="C2" s="56">
        <f aca="true" t="shared" si="0" ref="C2:C30">G2/F2</f>
        <v>0.43448275862068964</v>
      </c>
      <c r="D2" s="55">
        <v>236</v>
      </c>
      <c r="E2" s="29">
        <v>592</v>
      </c>
      <c r="F2" s="29">
        <v>435</v>
      </c>
      <c r="G2" s="55">
        <v>189</v>
      </c>
      <c r="H2" s="55">
        <v>38</v>
      </c>
      <c r="I2" s="55">
        <v>16</v>
      </c>
      <c r="J2" s="29">
        <v>6</v>
      </c>
      <c r="K2" s="55">
        <v>175</v>
      </c>
      <c r="L2" s="29">
        <v>200</v>
      </c>
      <c r="M2" s="29">
        <v>144</v>
      </c>
      <c r="N2" s="29">
        <v>30</v>
      </c>
      <c r="O2" s="55">
        <v>274</v>
      </c>
      <c r="P2" s="55">
        <v>14</v>
      </c>
      <c r="Q2" s="29">
        <v>20</v>
      </c>
      <c r="R2" s="56">
        <f aca="true" t="shared" si="1" ref="R2:R30">(G2+M2)/(E2-P2)</f>
        <v>0.5761245674740484</v>
      </c>
      <c r="S2" s="47">
        <f aca="true" t="shared" si="2" ref="S2:S30">N2/E2</f>
        <v>0.05067567567567568</v>
      </c>
      <c r="T2" s="28" t="e">
        <f aca="true" t="shared" si="3" ref="T2:T30">Y2/X2</f>
        <v>#DIV/0!</v>
      </c>
      <c r="U2" s="2"/>
      <c r="V2" s="57">
        <f aca="true" t="shared" si="4" ref="V2:V30">D2+G2+H2*2+I2*3+J2*4+K2*2+L2+M2-N2+O2+P2-Q2*2-AA2*10</f>
        <v>1485</v>
      </c>
      <c r="W2" s="102"/>
      <c r="X2" s="29"/>
      <c r="Y2" s="29"/>
      <c r="Z2" s="102"/>
      <c r="AA2" s="29"/>
      <c r="AB2" s="102"/>
      <c r="AC2" s="38"/>
      <c r="AD2" s="10"/>
    </row>
    <row r="3" spans="1:30" ht="12" customHeight="1">
      <c r="A3" s="27">
        <v>2</v>
      </c>
      <c r="B3" s="66" t="s">
        <v>89</v>
      </c>
      <c r="C3" s="47">
        <f t="shared" si="0"/>
        <v>0.40594059405940597</v>
      </c>
      <c r="D3" s="29">
        <v>148</v>
      </c>
      <c r="E3" s="29">
        <v>403</v>
      </c>
      <c r="F3" s="29">
        <v>303</v>
      </c>
      <c r="G3" s="29">
        <v>123</v>
      </c>
      <c r="H3" s="29">
        <v>30</v>
      </c>
      <c r="I3" s="29">
        <v>7</v>
      </c>
      <c r="J3" s="29">
        <v>12</v>
      </c>
      <c r="K3" s="29">
        <v>98</v>
      </c>
      <c r="L3" s="29">
        <v>143</v>
      </c>
      <c r="M3" s="29">
        <v>96</v>
      </c>
      <c r="N3" s="29">
        <v>16</v>
      </c>
      <c r="O3" s="29">
        <v>128</v>
      </c>
      <c r="P3" s="29">
        <v>4</v>
      </c>
      <c r="Q3" s="29">
        <v>36</v>
      </c>
      <c r="R3" s="47">
        <f t="shared" si="1"/>
        <v>0.5488721804511278</v>
      </c>
      <c r="S3" s="56">
        <f t="shared" si="2"/>
        <v>0.03970223325062035</v>
      </c>
      <c r="T3" s="28" t="e">
        <f t="shared" si="3"/>
        <v>#DIV/0!</v>
      </c>
      <c r="U3" s="2"/>
      <c r="V3" s="37">
        <f t="shared" si="4"/>
        <v>879</v>
      </c>
      <c r="W3" s="102"/>
      <c r="X3" s="29"/>
      <c r="Y3" s="29"/>
      <c r="Z3" s="102"/>
      <c r="AA3" s="29"/>
      <c r="AB3" s="102"/>
      <c r="AC3" s="38"/>
      <c r="AD3" s="10"/>
    </row>
    <row r="4" spans="1:30" ht="12">
      <c r="A4" s="27">
        <v>3</v>
      </c>
      <c r="B4" s="66" t="s">
        <v>50</v>
      </c>
      <c r="C4" s="47">
        <f t="shared" si="0"/>
        <v>0.349609375</v>
      </c>
      <c r="D4" s="55">
        <v>236</v>
      </c>
      <c r="E4" s="55">
        <v>674</v>
      </c>
      <c r="F4" s="55">
        <v>512</v>
      </c>
      <c r="G4" s="29">
        <v>179</v>
      </c>
      <c r="H4" s="29">
        <v>37</v>
      </c>
      <c r="I4" s="29">
        <v>13</v>
      </c>
      <c r="J4" s="55">
        <v>19</v>
      </c>
      <c r="K4" s="29">
        <v>157</v>
      </c>
      <c r="L4" s="55">
        <v>228</v>
      </c>
      <c r="M4" s="55">
        <v>149</v>
      </c>
      <c r="N4" s="29">
        <v>55</v>
      </c>
      <c r="O4" s="29">
        <v>204</v>
      </c>
      <c r="P4" s="29">
        <v>13</v>
      </c>
      <c r="Q4" s="55">
        <v>90</v>
      </c>
      <c r="R4" s="47">
        <f t="shared" si="1"/>
        <v>0.4962178517397882</v>
      </c>
      <c r="S4" s="47">
        <f t="shared" si="2"/>
        <v>0.08160237388724036</v>
      </c>
      <c r="T4" s="28" t="e">
        <f t="shared" si="3"/>
        <v>#DIV/0!</v>
      </c>
      <c r="U4" s="2"/>
      <c r="V4" s="37">
        <f t="shared" si="4"/>
        <v>1277</v>
      </c>
      <c r="W4" s="102"/>
      <c r="X4" s="29"/>
      <c r="Y4" s="29"/>
      <c r="Z4" s="102"/>
      <c r="AA4" s="29"/>
      <c r="AB4" s="102"/>
      <c r="AC4" s="38"/>
      <c r="AD4" s="10"/>
    </row>
    <row r="5" spans="1:30" ht="12">
      <c r="A5" s="27">
        <v>4</v>
      </c>
      <c r="B5" s="66" t="s">
        <v>96</v>
      </c>
      <c r="C5" s="47">
        <f t="shared" si="0"/>
        <v>0.3448275862068966</v>
      </c>
      <c r="D5" s="29">
        <v>111</v>
      </c>
      <c r="E5" s="29">
        <v>313</v>
      </c>
      <c r="F5" s="29">
        <v>261</v>
      </c>
      <c r="G5" s="29">
        <v>90</v>
      </c>
      <c r="H5" s="29">
        <v>12</v>
      </c>
      <c r="I5" s="29">
        <v>3</v>
      </c>
      <c r="J5" s="29">
        <v>7</v>
      </c>
      <c r="K5" s="29">
        <v>72</v>
      </c>
      <c r="L5" s="29">
        <v>90</v>
      </c>
      <c r="M5" s="29">
        <v>50</v>
      </c>
      <c r="N5" s="29">
        <v>28</v>
      </c>
      <c r="O5" s="29">
        <v>88</v>
      </c>
      <c r="P5" s="29">
        <v>1</v>
      </c>
      <c r="Q5" s="29">
        <v>45</v>
      </c>
      <c r="R5" s="47">
        <f t="shared" si="1"/>
        <v>0.44871794871794873</v>
      </c>
      <c r="S5" s="47">
        <f t="shared" si="2"/>
        <v>0.08945686900958466</v>
      </c>
      <c r="T5" s="28" t="e">
        <f t="shared" si="3"/>
        <v>#DIV/0!</v>
      </c>
      <c r="U5" s="2"/>
      <c r="V5" s="37">
        <f t="shared" si="4"/>
        <v>517</v>
      </c>
      <c r="W5" s="102"/>
      <c r="X5" s="29"/>
      <c r="Y5" s="29"/>
      <c r="Z5" s="102"/>
      <c r="AA5" s="29"/>
      <c r="AB5" s="102"/>
      <c r="AC5" s="38"/>
      <c r="AD5" s="10"/>
    </row>
    <row r="6" spans="1:30" ht="12">
      <c r="A6" s="27">
        <v>5</v>
      </c>
      <c r="B6" s="66" t="s">
        <v>56</v>
      </c>
      <c r="C6" s="47">
        <f t="shared" si="0"/>
        <v>0.34415584415584416</v>
      </c>
      <c r="D6" s="29">
        <v>157</v>
      </c>
      <c r="E6" s="29">
        <v>422</v>
      </c>
      <c r="F6" s="29">
        <v>308</v>
      </c>
      <c r="G6" s="29">
        <v>106</v>
      </c>
      <c r="H6" s="29">
        <v>20</v>
      </c>
      <c r="I6" s="29">
        <v>4</v>
      </c>
      <c r="J6" s="29">
        <v>8</v>
      </c>
      <c r="K6" s="29">
        <v>89</v>
      </c>
      <c r="L6" s="29">
        <v>107</v>
      </c>
      <c r="M6" s="29">
        <v>104</v>
      </c>
      <c r="N6" s="29">
        <v>32</v>
      </c>
      <c r="O6" s="29">
        <v>70</v>
      </c>
      <c r="P6" s="29">
        <v>10</v>
      </c>
      <c r="Q6" s="29">
        <v>62</v>
      </c>
      <c r="R6" s="47">
        <f t="shared" si="1"/>
        <v>0.5097087378640777</v>
      </c>
      <c r="S6" s="47">
        <f t="shared" si="2"/>
        <v>0.07582938388625593</v>
      </c>
      <c r="T6" s="28" t="e">
        <f t="shared" si="3"/>
        <v>#DIV/0!</v>
      </c>
      <c r="U6" s="2"/>
      <c r="V6" s="37">
        <f t="shared" si="4"/>
        <v>660</v>
      </c>
      <c r="W6" s="102"/>
      <c r="X6" s="29"/>
      <c r="Y6" s="29"/>
      <c r="Z6" s="102"/>
      <c r="AA6" s="29"/>
      <c r="AB6" s="102"/>
      <c r="AC6" s="38"/>
      <c r="AD6" s="10"/>
    </row>
    <row r="7" spans="1:30" ht="12">
      <c r="A7" s="27">
        <v>6</v>
      </c>
      <c r="B7" s="66" t="s">
        <v>71</v>
      </c>
      <c r="C7" s="47">
        <f t="shared" si="0"/>
        <v>0.3037974683544304</v>
      </c>
      <c r="D7" s="29">
        <v>39</v>
      </c>
      <c r="E7" s="29">
        <v>102</v>
      </c>
      <c r="F7" s="29">
        <v>79</v>
      </c>
      <c r="G7" s="29">
        <v>24</v>
      </c>
      <c r="H7" s="29">
        <v>5</v>
      </c>
      <c r="I7" s="29">
        <v>0</v>
      </c>
      <c r="J7" s="29">
        <v>0</v>
      </c>
      <c r="K7" s="29">
        <v>15</v>
      </c>
      <c r="L7" s="29">
        <v>20</v>
      </c>
      <c r="M7" s="29">
        <v>19</v>
      </c>
      <c r="N7" s="29">
        <v>12</v>
      </c>
      <c r="O7" s="29">
        <v>14</v>
      </c>
      <c r="P7" s="29">
        <v>4</v>
      </c>
      <c r="Q7" s="29">
        <v>9</v>
      </c>
      <c r="R7" s="47">
        <f t="shared" si="1"/>
        <v>0.4387755102040816</v>
      </c>
      <c r="S7" s="47">
        <f t="shared" si="2"/>
        <v>0.11764705882352941</v>
      </c>
      <c r="T7" s="28" t="e">
        <f t="shared" si="3"/>
        <v>#DIV/0!</v>
      </c>
      <c r="U7" s="2"/>
      <c r="V7" s="37">
        <f t="shared" si="4"/>
        <v>130</v>
      </c>
      <c r="W7" s="102"/>
      <c r="X7" s="29"/>
      <c r="Y7" s="29"/>
      <c r="Z7" s="102"/>
      <c r="AA7" s="29"/>
      <c r="AB7" s="102"/>
      <c r="AC7" s="38"/>
      <c r="AD7" s="10"/>
    </row>
    <row r="8" spans="1:30" ht="12">
      <c r="A8" s="27">
        <v>7</v>
      </c>
      <c r="B8" s="66" t="s">
        <v>153</v>
      </c>
      <c r="C8" s="47">
        <f t="shared" si="0"/>
        <v>0.30158730158730157</v>
      </c>
      <c r="D8" s="29">
        <v>135</v>
      </c>
      <c r="E8" s="29">
        <v>385</v>
      </c>
      <c r="F8" s="29">
        <v>315</v>
      </c>
      <c r="G8" s="29">
        <v>95</v>
      </c>
      <c r="H8" s="29">
        <v>11</v>
      </c>
      <c r="I8" s="29">
        <v>3</v>
      </c>
      <c r="J8" s="29">
        <v>1</v>
      </c>
      <c r="K8" s="29">
        <v>70</v>
      </c>
      <c r="L8" s="29">
        <v>86</v>
      </c>
      <c r="M8" s="29">
        <v>64</v>
      </c>
      <c r="N8" s="29">
        <v>38</v>
      </c>
      <c r="O8" s="29">
        <v>74</v>
      </c>
      <c r="P8" s="29">
        <v>6</v>
      </c>
      <c r="Q8" s="29">
        <v>42</v>
      </c>
      <c r="R8" s="47">
        <f t="shared" si="1"/>
        <v>0.41952506596306066</v>
      </c>
      <c r="S8" s="47">
        <f t="shared" si="2"/>
        <v>0.0987012987012987</v>
      </c>
      <c r="T8" s="28" t="e">
        <f t="shared" si="3"/>
        <v>#DIV/0!</v>
      </c>
      <c r="U8" s="2"/>
      <c r="V8" s="37">
        <f t="shared" si="4"/>
        <v>513</v>
      </c>
      <c r="W8" s="102"/>
      <c r="X8" s="29"/>
      <c r="Y8" s="29"/>
      <c r="Z8" s="102"/>
      <c r="AA8" s="29"/>
      <c r="AB8" s="102"/>
      <c r="AC8" s="38"/>
      <c r="AD8" s="10"/>
    </row>
    <row r="9" spans="1:30" ht="12">
      <c r="A9" s="27">
        <v>8</v>
      </c>
      <c r="B9" s="66" t="s">
        <v>99</v>
      </c>
      <c r="C9" s="47">
        <f t="shared" si="0"/>
        <v>0.2903225806451613</v>
      </c>
      <c r="D9" s="29">
        <v>43</v>
      </c>
      <c r="E9" s="29">
        <v>105</v>
      </c>
      <c r="F9" s="29">
        <v>93</v>
      </c>
      <c r="G9" s="29">
        <v>27</v>
      </c>
      <c r="H9" s="29">
        <v>7</v>
      </c>
      <c r="I9" s="29">
        <v>1</v>
      </c>
      <c r="J9" s="29">
        <v>0</v>
      </c>
      <c r="K9" s="29">
        <v>16</v>
      </c>
      <c r="L9" s="29">
        <v>18</v>
      </c>
      <c r="M9" s="29">
        <v>11</v>
      </c>
      <c r="N9" s="29">
        <v>19</v>
      </c>
      <c r="O9" s="29">
        <v>17</v>
      </c>
      <c r="P9" s="29">
        <v>1</v>
      </c>
      <c r="Q9" s="29">
        <v>10</v>
      </c>
      <c r="R9" s="47">
        <f t="shared" si="1"/>
        <v>0.36538461538461536</v>
      </c>
      <c r="S9" s="47">
        <f t="shared" si="2"/>
        <v>0.18095238095238095</v>
      </c>
      <c r="T9" s="28" t="e">
        <f t="shared" si="3"/>
        <v>#DIV/0!</v>
      </c>
      <c r="U9" s="2"/>
      <c r="V9" s="37">
        <f t="shared" si="4"/>
        <v>127</v>
      </c>
      <c r="W9" s="102"/>
      <c r="X9" s="29"/>
      <c r="Y9" s="29"/>
      <c r="Z9" s="102"/>
      <c r="AA9" s="29"/>
      <c r="AB9" s="102"/>
      <c r="AC9" s="38"/>
      <c r="AD9" s="10"/>
    </row>
    <row r="10" spans="1:30" ht="12">
      <c r="A10" s="27">
        <v>8</v>
      </c>
      <c r="B10" s="66" t="s">
        <v>100</v>
      </c>
      <c r="C10" s="47">
        <f t="shared" si="0"/>
        <v>0.2903225806451613</v>
      </c>
      <c r="D10" s="29">
        <v>14</v>
      </c>
      <c r="E10" s="29">
        <v>34</v>
      </c>
      <c r="F10" s="29">
        <v>31</v>
      </c>
      <c r="G10" s="29">
        <v>9</v>
      </c>
      <c r="H10" s="29">
        <v>2</v>
      </c>
      <c r="I10" s="29">
        <v>0</v>
      </c>
      <c r="J10" s="29">
        <v>1</v>
      </c>
      <c r="K10" s="29">
        <v>9</v>
      </c>
      <c r="L10" s="29">
        <v>6</v>
      </c>
      <c r="M10" s="29">
        <v>2</v>
      </c>
      <c r="N10" s="29">
        <v>4</v>
      </c>
      <c r="O10" s="29">
        <v>2</v>
      </c>
      <c r="P10" s="29">
        <v>1</v>
      </c>
      <c r="Q10" s="29">
        <v>4</v>
      </c>
      <c r="R10" s="47">
        <f t="shared" si="1"/>
        <v>0.3333333333333333</v>
      </c>
      <c r="S10" s="47">
        <f t="shared" si="2"/>
        <v>0.11764705882352941</v>
      </c>
      <c r="T10" s="28" t="e">
        <f t="shared" si="3"/>
        <v>#DIV/0!</v>
      </c>
      <c r="U10" s="2"/>
      <c r="V10" s="37">
        <f t="shared" si="4"/>
        <v>48</v>
      </c>
      <c r="W10" s="102"/>
      <c r="X10" s="29"/>
      <c r="Y10" s="29"/>
      <c r="Z10" s="102"/>
      <c r="AA10" s="29"/>
      <c r="AB10" s="102"/>
      <c r="AC10" s="38"/>
      <c r="AD10" s="10"/>
    </row>
    <row r="11" spans="1:30" ht="12">
      <c r="A11" s="27">
        <v>10</v>
      </c>
      <c r="B11" s="66" t="s">
        <v>60</v>
      </c>
      <c r="C11" s="47">
        <f t="shared" si="0"/>
        <v>0.27839643652561247</v>
      </c>
      <c r="D11" s="29">
        <v>213</v>
      </c>
      <c r="E11" s="29">
        <v>577</v>
      </c>
      <c r="F11" s="29">
        <v>449</v>
      </c>
      <c r="G11" s="29">
        <v>125</v>
      </c>
      <c r="H11" s="29">
        <v>14</v>
      </c>
      <c r="I11" s="29">
        <v>2</v>
      </c>
      <c r="J11" s="29">
        <v>5</v>
      </c>
      <c r="K11" s="29">
        <v>87</v>
      </c>
      <c r="L11" s="29">
        <v>157</v>
      </c>
      <c r="M11" s="29">
        <v>118</v>
      </c>
      <c r="N11" s="29">
        <v>64</v>
      </c>
      <c r="O11" s="29">
        <v>164</v>
      </c>
      <c r="P11" s="29">
        <v>10</v>
      </c>
      <c r="Q11" s="29">
        <v>46</v>
      </c>
      <c r="R11" s="47">
        <f t="shared" si="1"/>
        <v>0.42857142857142855</v>
      </c>
      <c r="S11" s="47">
        <f t="shared" si="2"/>
        <v>0.11091854419410745</v>
      </c>
      <c r="T11" s="28" t="e">
        <f t="shared" si="3"/>
        <v>#DIV/0!</v>
      </c>
      <c r="U11" s="2"/>
      <c r="V11" s="37">
        <f t="shared" si="4"/>
        <v>859</v>
      </c>
      <c r="W11" s="102"/>
      <c r="X11" s="29"/>
      <c r="Y11" s="29"/>
      <c r="Z11" s="102"/>
      <c r="AA11" s="29"/>
      <c r="AB11" s="102"/>
      <c r="AC11" s="38"/>
      <c r="AD11" s="10"/>
    </row>
    <row r="12" spans="1:30" ht="12">
      <c r="A12" s="27">
        <v>11</v>
      </c>
      <c r="B12" s="66" t="s">
        <v>188</v>
      </c>
      <c r="C12" s="47">
        <f t="shared" si="0"/>
        <v>0.25</v>
      </c>
      <c r="D12" s="29">
        <v>2</v>
      </c>
      <c r="E12" s="29">
        <v>6</v>
      </c>
      <c r="F12" s="29">
        <v>4</v>
      </c>
      <c r="G12" s="29">
        <v>1</v>
      </c>
      <c r="H12" s="29">
        <v>0</v>
      </c>
      <c r="I12" s="29">
        <v>0</v>
      </c>
      <c r="J12" s="29">
        <v>0</v>
      </c>
      <c r="K12" s="29">
        <v>1</v>
      </c>
      <c r="L12" s="29">
        <v>2</v>
      </c>
      <c r="M12" s="29">
        <v>2</v>
      </c>
      <c r="N12" s="29">
        <v>2</v>
      </c>
      <c r="O12" s="29">
        <v>0</v>
      </c>
      <c r="P12" s="29">
        <v>0</v>
      </c>
      <c r="Q12" s="29">
        <v>1</v>
      </c>
      <c r="R12" s="47">
        <f t="shared" si="1"/>
        <v>0.5</v>
      </c>
      <c r="S12" s="47">
        <f t="shared" si="2"/>
        <v>0.3333333333333333</v>
      </c>
      <c r="T12" s="28" t="e">
        <f t="shared" si="3"/>
        <v>#DIV/0!</v>
      </c>
      <c r="U12" s="2"/>
      <c r="V12" s="37">
        <f t="shared" si="4"/>
        <v>5</v>
      </c>
      <c r="W12" s="102"/>
      <c r="X12" s="29"/>
      <c r="Y12" s="29"/>
      <c r="Z12" s="102"/>
      <c r="AA12" s="29"/>
      <c r="AB12" s="102"/>
      <c r="AC12" s="38"/>
      <c r="AD12" s="10"/>
    </row>
    <row r="13" spans="1:30" ht="12">
      <c r="A13" s="27">
        <v>12</v>
      </c>
      <c r="B13" s="66" t="s">
        <v>173</v>
      </c>
      <c r="C13" s="47">
        <f t="shared" si="0"/>
        <v>0.23300970873786409</v>
      </c>
      <c r="D13" s="29">
        <v>45</v>
      </c>
      <c r="E13" s="29">
        <v>124</v>
      </c>
      <c r="F13" s="29">
        <v>103</v>
      </c>
      <c r="G13" s="29">
        <v>24</v>
      </c>
      <c r="H13" s="29">
        <v>2</v>
      </c>
      <c r="I13" s="29">
        <v>2</v>
      </c>
      <c r="J13" s="29">
        <v>1</v>
      </c>
      <c r="K13" s="29">
        <v>15</v>
      </c>
      <c r="L13" s="29">
        <v>15</v>
      </c>
      <c r="M13" s="29">
        <v>18</v>
      </c>
      <c r="N13" s="29">
        <v>20</v>
      </c>
      <c r="O13" s="29">
        <v>15</v>
      </c>
      <c r="P13" s="29">
        <v>3</v>
      </c>
      <c r="Q13" s="29">
        <v>4</v>
      </c>
      <c r="R13" s="47">
        <f t="shared" si="1"/>
        <v>0.34710743801652894</v>
      </c>
      <c r="S13" s="47">
        <f t="shared" si="2"/>
        <v>0.16129032258064516</v>
      </c>
      <c r="T13" s="28" t="e">
        <f t="shared" si="3"/>
        <v>#DIV/0!</v>
      </c>
      <c r="U13" s="2"/>
      <c r="V13" s="37">
        <f t="shared" si="4"/>
        <v>136</v>
      </c>
      <c r="W13" s="102"/>
      <c r="X13" s="29"/>
      <c r="Y13" s="29"/>
      <c r="Z13" s="102"/>
      <c r="AA13" s="29"/>
      <c r="AB13" s="102"/>
      <c r="AC13" s="38"/>
      <c r="AD13" s="10"/>
    </row>
    <row r="14" spans="1:30" ht="12">
      <c r="A14" s="27">
        <v>13</v>
      </c>
      <c r="B14" s="66" t="s">
        <v>185</v>
      </c>
      <c r="C14" s="47">
        <f t="shared" si="0"/>
        <v>0.23295454545454544</v>
      </c>
      <c r="D14" s="29">
        <v>174</v>
      </c>
      <c r="E14" s="29">
        <v>445</v>
      </c>
      <c r="F14" s="29">
        <v>352</v>
      </c>
      <c r="G14" s="29">
        <v>82</v>
      </c>
      <c r="H14" s="29">
        <v>21</v>
      </c>
      <c r="I14" s="29">
        <v>4</v>
      </c>
      <c r="J14" s="29">
        <v>9</v>
      </c>
      <c r="K14" s="29">
        <v>81</v>
      </c>
      <c r="L14" s="29">
        <v>83</v>
      </c>
      <c r="M14" s="29">
        <v>81</v>
      </c>
      <c r="N14" s="29">
        <v>89</v>
      </c>
      <c r="O14" s="29">
        <v>75</v>
      </c>
      <c r="P14" s="29">
        <v>12</v>
      </c>
      <c r="Q14" s="29">
        <v>45</v>
      </c>
      <c r="R14" s="47">
        <f t="shared" si="1"/>
        <v>0.37644341801385683</v>
      </c>
      <c r="S14" s="47">
        <f t="shared" si="2"/>
        <v>0.2</v>
      </c>
      <c r="T14" s="28" t="e">
        <f t="shared" si="3"/>
        <v>#DIV/0!</v>
      </c>
      <c r="U14" s="2"/>
      <c r="V14" s="37">
        <f t="shared" si="4"/>
        <v>580</v>
      </c>
      <c r="W14" s="102"/>
      <c r="X14" s="29"/>
      <c r="Y14" s="29"/>
      <c r="Z14" s="102"/>
      <c r="AA14" s="29"/>
      <c r="AB14" s="102"/>
      <c r="AC14" s="38"/>
      <c r="AD14" s="10"/>
    </row>
    <row r="15" spans="1:30" ht="12">
      <c r="A15" s="27">
        <v>14</v>
      </c>
      <c r="B15" s="66" t="s">
        <v>12</v>
      </c>
      <c r="C15" s="47">
        <f t="shared" si="0"/>
        <v>0.22525597269624573</v>
      </c>
      <c r="D15" s="29">
        <v>128</v>
      </c>
      <c r="E15" s="29">
        <v>336</v>
      </c>
      <c r="F15" s="29">
        <v>293</v>
      </c>
      <c r="G15" s="29">
        <v>66</v>
      </c>
      <c r="H15" s="29">
        <v>9</v>
      </c>
      <c r="I15" s="29">
        <v>2</v>
      </c>
      <c r="J15" s="29">
        <v>1</v>
      </c>
      <c r="K15" s="29">
        <v>38</v>
      </c>
      <c r="L15" s="29">
        <v>62</v>
      </c>
      <c r="M15" s="29">
        <v>37</v>
      </c>
      <c r="N15" s="29">
        <v>56</v>
      </c>
      <c r="O15" s="29">
        <v>50</v>
      </c>
      <c r="P15" s="29">
        <v>6</v>
      </c>
      <c r="Q15" s="29">
        <v>52</v>
      </c>
      <c r="R15" s="47">
        <f t="shared" si="1"/>
        <v>0.31212121212121213</v>
      </c>
      <c r="S15" s="47">
        <f t="shared" si="2"/>
        <v>0.16666666666666666</v>
      </c>
      <c r="T15" s="28" t="e">
        <f t="shared" si="3"/>
        <v>#DIV/0!</v>
      </c>
      <c r="U15" s="2"/>
      <c r="V15" s="37">
        <f t="shared" si="4"/>
        <v>293</v>
      </c>
      <c r="W15" s="102"/>
      <c r="X15" s="29"/>
      <c r="Y15" s="29"/>
      <c r="Z15" s="102"/>
      <c r="AA15" s="29"/>
      <c r="AB15" s="102"/>
      <c r="AC15" s="38"/>
      <c r="AD15" s="10"/>
    </row>
    <row r="16" spans="1:30" ht="12">
      <c r="A16" s="27">
        <v>15</v>
      </c>
      <c r="B16" s="66" t="s">
        <v>125</v>
      </c>
      <c r="C16" s="47">
        <f t="shared" si="0"/>
        <v>0.22440944881889763</v>
      </c>
      <c r="D16" s="29">
        <v>116</v>
      </c>
      <c r="E16" s="29">
        <v>311</v>
      </c>
      <c r="F16" s="29">
        <v>254</v>
      </c>
      <c r="G16" s="29">
        <v>57</v>
      </c>
      <c r="H16" s="29">
        <v>17</v>
      </c>
      <c r="I16" s="29">
        <v>6</v>
      </c>
      <c r="J16" s="29">
        <v>5</v>
      </c>
      <c r="K16" s="29">
        <v>57</v>
      </c>
      <c r="L16" s="29">
        <v>60</v>
      </c>
      <c r="M16" s="29">
        <v>48</v>
      </c>
      <c r="N16" s="29">
        <v>39</v>
      </c>
      <c r="O16" s="29">
        <v>22</v>
      </c>
      <c r="P16" s="29">
        <v>5</v>
      </c>
      <c r="Q16" s="29">
        <v>28</v>
      </c>
      <c r="R16" s="47">
        <f t="shared" si="1"/>
        <v>0.3431372549019608</v>
      </c>
      <c r="S16" s="47">
        <f t="shared" si="2"/>
        <v>0.12540192926045016</v>
      </c>
      <c r="T16" s="28" t="e">
        <f t="shared" si="3"/>
        <v>#DIV/0!</v>
      </c>
      <c r="U16" s="2"/>
      <c r="V16" s="37">
        <f t="shared" si="4"/>
        <v>399</v>
      </c>
      <c r="W16" s="102"/>
      <c r="X16" s="29"/>
      <c r="Y16" s="29"/>
      <c r="Z16" s="102"/>
      <c r="AA16" s="29"/>
      <c r="AB16" s="102"/>
      <c r="AC16" s="38"/>
      <c r="AD16" s="10"/>
    </row>
    <row r="17" spans="1:30" ht="12">
      <c r="A17" s="27">
        <v>16</v>
      </c>
      <c r="B17" s="66" t="s">
        <v>132</v>
      </c>
      <c r="C17" s="47">
        <f t="shared" si="0"/>
        <v>0.2222222222222222</v>
      </c>
      <c r="D17" s="29">
        <v>29</v>
      </c>
      <c r="E17" s="29">
        <v>66</v>
      </c>
      <c r="F17" s="29">
        <v>54</v>
      </c>
      <c r="G17" s="29">
        <v>12</v>
      </c>
      <c r="H17" s="29">
        <v>2</v>
      </c>
      <c r="I17" s="29">
        <v>0</v>
      </c>
      <c r="J17" s="29">
        <v>0</v>
      </c>
      <c r="K17" s="29">
        <v>9</v>
      </c>
      <c r="L17" s="29">
        <v>12</v>
      </c>
      <c r="M17" s="29">
        <v>9</v>
      </c>
      <c r="N17" s="29">
        <v>15</v>
      </c>
      <c r="O17" s="29">
        <v>9</v>
      </c>
      <c r="P17" s="29">
        <v>2</v>
      </c>
      <c r="Q17" s="29">
        <v>4</v>
      </c>
      <c r="R17" s="47">
        <f t="shared" si="1"/>
        <v>0.328125</v>
      </c>
      <c r="S17" s="47">
        <f t="shared" si="2"/>
        <v>0.22727272727272727</v>
      </c>
      <c r="T17" s="28" t="e">
        <f t="shared" si="3"/>
        <v>#DIV/0!</v>
      </c>
      <c r="U17" s="2"/>
      <c r="V17" s="37">
        <f t="shared" si="4"/>
        <v>72</v>
      </c>
      <c r="W17" s="102"/>
      <c r="X17" s="29"/>
      <c r="Y17" s="29"/>
      <c r="Z17" s="102"/>
      <c r="AA17" s="29"/>
      <c r="AB17" s="102"/>
      <c r="AC17" s="38"/>
      <c r="AD17" s="10"/>
    </row>
    <row r="18" spans="1:30" ht="12">
      <c r="A18" s="27">
        <v>17</v>
      </c>
      <c r="B18" s="66" t="s">
        <v>91</v>
      </c>
      <c r="C18" s="47">
        <f t="shared" si="0"/>
        <v>0.21843003412969283</v>
      </c>
      <c r="D18" s="29">
        <v>133</v>
      </c>
      <c r="E18" s="29">
        <v>368</v>
      </c>
      <c r="F18" s="29">
        <v>293</v>
      </c>
      <c r="G18" s="29">
        <v>64</v>
      </c>
      <c r="H18" s="29">
        <v>10</v>
      </c>
      <c r="I18" s="29">
        <v>4</v>
      </c>
      <c r="J18" s="29">
        <v>3</v>
      </c>
      <c r="K18" s="29">
        <v>46</v>
      </c>
      <c r="L18" s="29">
        <v>97</v>
      </c>
      <c r="M18" s="29">
        <v>68</v>
      </c>
      <c r="N18" s="29">
        <v>28</v>
      </c>
      <c r="O18" s="29">
        <v>108</v>
      </c>
      <c r="P18" s="29">
        <v>4</v>
      </c>
      <c r="Q18" s="29">
        <v>49</v>
      </c>
      <c r="R18" s="47">
        <f t="shared" si="1"/>
        <v>0.3626373626373626</v>
      </c>
      <c r="S18" s="47">
        <f t="shared" si="2"/>
        <v>0.07608695652173914</v>
      </c>
      <c r="T18" s="28" t="e">
        <f t="shared" si="3"/>
        <v>#DIV/0!</v>
      </c>
      <c r="U18" s="2"/>
      <c r="V18" s="37">
        <f t="shared" si="4"/>
        <v>484</v>
      </c>
      <c r="W18" s="102"/>
      <c r="X18" s="29"/>
      <c r="Y18" s="29"/>
      <c r="Z18" s="102"/>
      <c r="AA18" s="29"/>
      <c r="AB18" s="102"/>
      <c r="AC18" s="38"/>
      <c r="AD18" s="10"/>
    </row>
    <row r="19" spans="1:30" ht="12">
      <c r="A19" s="27">
        <v>18</v>
      </c>
      <c r="B19" s="66" t="s">
        <v>51</v>
      </c>
      <c r="C19" s="47">
        <f t="shared" si="0"/>
        <v>0.2157676348547718</v>
      </c>
      <c r="D19" s="29">
        <v>121</v>
      </c>
      <c r="E19" s="29">
        <v>290</v>
      </c>
      <c r="F19" s="29">
        <v>241</v>
      </c>
      <c r="G19" s="29">
        <v>52</v>
      </c>
      <c r="H19" s="29">
        <v>6</v>
      </c>
      <c r="I19" s="29">
        <v>0</v>
      </c>
      <c r="J19" s="29">
        <v>0</v>
      </c>
      <c r="K19" s="29">
        <v>27</v>
      </c>
      <c r="L19" s="29">
        <v>38</v>
      </c>
      <c r="M19" s="29">
        <v>44</v>
      </c>
      <c r="N19" s="29">
        <v>78</v>
      </c>
      <c r="O19" s="29">
        <v>17</v>
      </c>
      <c r="P19" s="29">
        <v>4</v>
      </c>
      <c r="Q19" s="29">
        <v>27</v>
      </c>
      <c r="R19" s="47">
        <f t="shared" si="1"/>
        <v>0.3356643356643357</v>
      </c>
      <c r="S19" s="47">
        <f t="shared" si="2"/>
        <v>0.2689655172413793</v>
      </c>
      <c r="T19" s="28" t="e">
        <f t="shared" si="3"/>
        <v>#DIV/0!</v>
      </c>
      <c r="U19" s="2"/>
      <c r="V19" s="37">
        <f t="shared" si="4"/>
        <v>210</v>
      </c>
      <c r="W19" s="102"/>
      <c r="X19" s="29"/>
      <c r="Y19" s="29"/>
      <c r="Z19" s="102"/>
      <c r="AA19" s="29"/>
      <c r="AB19" s="102"/>
      <c r="AC19" s="38"/>
      <c r="AD19" s="10"/>
    </row>
    <row r="20" spans="1:30" ht="12">
      <c r="A20" s="36">
        <v>19</v>
      </c>
      <c r="B20" s="66" t="s">
        <v>194</v>
      </c>
      <c r="C20" s="47">
        <f t="shared" si="0"/>
        <v>0.21428571428571427</v>
      </c>
      <c r="D20" s="29">
        <v>50</v>
      </c>
      <c r="E20" s="29">
        <v>113</v>
      </c>
      <c r="F20" s="29">
        <v>98</v>
      </c>
      <c r="G20" s="29">
        <v>21</v>
      </c>
      <c r="H20" s="29">
        <v>10</v>
      </c>
      <c r="I20" s="29">
        <v>2</v>
      </c>
      <c r="J20" s="29">
        <v>1</v>
      </c>
      <c r="K20" s="29">
        <v>12</v>
      </c>
      <c r="L20" s="29">
        <v>27</v>
      </c>
      <c r="M20" s="29">
        <v>12</v>
      </c>
      <c r="N20" s="29">
        <v>29</v>
      </c>
      <c r="O20" s="29">
        <v>9</v>
      </c>
      <c r="P20" s="29">
        <v>2</v>
      </c>
      <c r="Q20" s="29">
        <v>27</v>
      </c>
      <c r="R20" s="47">
        <f t="shared" si="1"/>
        <v>0.2972972972972973</v>
      </c>
      <c r="S20" s="47">
        <f t="shared" si="2"/>
        <v>0.25663716814159293</v>
      </c>
      <c r="T20" s="28" t="e">
        <f t="shared" si="3"/>
        <v>#DIV/0!</v>
      </c>
      <c r="U20" s="2"/>
      <c r="V20" s="37">
        <f t="shared" si="4"/>
        <v>92</v>
      </c>
      <c r="W20" s="102"/>
      <c r="X20" s="29"/>
      <c r="Y20" s="29"/>
      <c r="Z20" s="102"/>
      <c r="AA20" s="29"/>
      <c r="AB20" s="102"/>
      <c r="AC20" s="38"/>
      <c r="AD20" s="10"/>
    </row>
    <row r="21" spans="1:30" ht="12">
      <c r="A21" s="27">
        <v>20</v>
      </c>
      <c r="B21" s="66" t="s">
        <v>118</v>
      </c>
      <c r="C21" s="47">
        <f t="shared" si="0"/>
        <v>0.20689655172413793</v>
      </c>
      <c r="D21" s="29">
        <v>15</v>
      </c>
      <c r="E21" s="29">
        <v>35</v>
      </c>
      <c r="F21" s="29">
        <v>29</v>
      </c>
      <c r="G21" s="29">
        <v>6</v>
      </c>
      <c r="H21" s="29">
        <v>1</v>
      </c>
      <c r="I21" s="29">
        <v>0</v>
      </c>
      <c r="J21" s="29">
        <v>0</v>
      </c>
      <c r="K21" s="29">
        <v>6</v>
      </c>
      <c r="L21" s="29">
        <v>7</v>
      </c>
      <c r="M21" s="29">
        <v>6</v>
      </c>
      <c r="N21" s="29">
        <v>4</v>
      </c>
      <c r="O21" s="29">
        <v>5</v>
      </c>
      <c r="P21" s="29">
        <v>0</v>
      </c>
      <c r="Q21" s="29">
        <v>5</v>
      </c>
      <c r="R21" s="47">
        <f t="shared" si="1"/>
        <v>0.34285714285714286</v>
      </c>
      <c r="S21" s="47">
        <f t="shared" si="2"/>
        <v>0.11428571428571428</v>
      </c>
      <c r="T21" s="28" t="e">
        <f t="shared" si="3"/>
        <v>#DIV/0!</v>
      </c>
      <c r="U21" s="2"/>
      <c r="V21" s="37">
        <f t="shared" si="4"/>
        <v>39</v>
      </c>
      <c r="W21" s="102"/>
      <c r="X21" s="29"/>
      <c r="Y21" s="29"/>
      <c r="Z21" s="102"/>
      <c r="AA21" s="29"/>
      <c r="AB21" s="102"/>
      <c r="AC21" s="38"/>
      <c r="AD21" s="10"/>
    </row>
    <row r="22" spans="1:30" ht="12">
      <c r="A22" s="27">
        <v>21</v>
      </c>
      <c r="B22" s="66" t="s">
        <v>105</v>
      </c>
      <c r="C22" s="47">
        <f t="shared" si="0"/>
        <v>0.2</v>
      </c>
      <c r="D22" s="29">
        <v>10</v>
      </c>
      <c r="E22" s="29">
        <v>28</v>
      </c>
      <c r="F22" s="29">
        <v>15</v>
      </c>
      <c r="G22" s="29">
        <v>3</v>
      </c>
      <c r="H22" s="29">
        <v>1</v>
      </c>
      <c r="I22" s="29">
        <v>0</v>
      </c>
      <c r="J22" s="29">
        <v>0</v>
      </c>
      <c r="K22" s="29">
        <v>3</v>
      </c>
      <c r="L22" s="29">
        <v>8</v>
      </c>
      <c r="M22" s="29">
        <v>12</v>
      </c>
      <c r="N22" s="29">
        <v>4</v>
      </c>
      <c r="O22" s="29">
        <v>7</v>
      </c>
      <c r="P22" s="29">
        <v>1</v>
      </c>
      <c r="Q22" s="29">
        <v>1</v>
      </c>
      <c r="R22" s="47">
        <f t="shared" si="1"/>
        <v>0.5555555555555556</v>
      </c>
      <c r="S22" s="47">
        <f t="shared" si="2"/>
        <v>0.14285714285714285</v>
      </c>
      <c r="T22" s="28" t="e">
        <f t="shared" si="3"/>
        <v>#DIV/0!</v>
      </c>
      <c r="U22" s="2"/>
      <c r="V22" s="37">
        <f t="shared" si="4"/>
        <v>43</v>
      </c>
      <c r="W22" s="102"/>
      <c r="X22" s="29"/>
      <c r="Y22" s="29"/>
      <c r="Z22" s="102"/>
      <c r="AA22" s="29"/>
      <c r="AB22" s="102"/>
      <c r="AC22" s="38"/>
      <c r="AD22" s="10"/>
    </row>
    <row r="23" spans="1:30" ht="12">
      <c r="A23" s="27">
        <v>22</v>
      </c>
      <c r="B23" s="66" t="s">
        <v>193</v>
      </c>
      <c r="C23" s="47">
        <f t="shared" si="0"/>
        <v>0.19886363636363635</v>
      </c>
      <c r="D23" s="29">
        <v>87</v>
      </c>
      <c r="E23" s="29">
        <v>242</v>
      </c>
      <c r="F23" s="29">
        <v>176</v>
      </c>
      <c r="G23" s="29">
        <v>35</v>
      </c>
      <c r="H23" s="29">
        <v>10</v>
      </c>
      <c r="I23" s="29">
        <v>1</v>
      </c>
      <c r="J23" s="29">
        <v>2</v>
      </c>
      <c r="K23" s="29">
        <v>31</v>
      </c>
      <c r="L23" s="29">
        <v>50</v>
      </c>
      <c r="M23" s="29">
        <v>63</v>
      </c>
      <c r="N23" s="29">
        <v>71</v>
      </c>
      <c r="O23" s="29">
        <v>21</v>
      </c>
      <c r="P23" s="29">
        <v>3</v>
      </c>
      <c r="Q23" s="29">
        <v>25</v>
      </c>
      <c r="R23" s="47">
        <f t="shared" si="1"/>
        <v>0.4100418410041841</v>
      </c>
      <c r="S23" s="47">
        <f t="shared" si="2"/>
        <v>0.29338842975206614</v>
      </c>
      <c r="T23" s="28" t="e">
        <f t="shared" si="3"/>
        <v>#DIV/0!</v>
      </c>
      <c r="U23" s="2"/>
      <c r="V23" s="37">
        <f t="shared" si="4"/>
        <v>231</v>
      </c>
      <c r="W23" s="102"/>
      <c r="X23" s="29"/>
      <c r="Y23" s="29"/>
      <c r="Z23" s="102"/>
      <c r="AA23" s="29"/>
      <c r="AB23" s="102"/>
      <c r="AC23" s="38"/>
      <c r="AD23" s="10"/>
    </row>
    <row r="24" spans="1:30" ht="12">
      <c r="A24" s="27">
        <v>23</v>
      </c>
      <c r="B24" s="66" t="s">
        <v>101</v>
      </c>
      <c r="C24" s="47">
        <f t="shared" si="0"/>
        <v>0.19402985074626866</v>
      </c>
      <c r="D24" s="29">
        <v>29</v>
      </c>
      <c r="E24" s="29">
        <v>79</v>
      </c>
      <c r="F24" s="29">
        <v>67</v>
      </c>
      <c r="G24" s="29">
        <v>13</v>
      </c>
      <c r="H24" s="29">
        <v>1</v>
      </c>
      <c r="I24" s="29">
        <v>1</v>
      </c>
      <c r="J24" s="29">
        <v>0</v>
      </c>
      <c r="K24" s="29">
        <v>8</v>
      </c>
      <c r="L24" s="29">
        <v>14</v>
      </c>
      <c r="M24" s="29">
        <v>9</v>
      </c>
      <c r="N24" s="29">
        <v>6</v>
      </c>
      <c r="O24" s="29">
        <v>14</v>
      </c>
      <c r="P24" s="29">
        <v>3</v>
      </c>
      <c r="Q24" s="29">
        <v>9</v>
      </c>
      <c r="R24" s="47">
        <f t="shared" si="1"/>
        <v>0.2894736842105263</v>
      </c>
      <c r="S24" s="47">
        <f t="shared" si="2"/>
        <v>0.0759493670886076</v>
      </c>
      <c r="T24" s="28" t="e">
        <f t="shared" si="3"/>
        <v>#DIV/0!</v>
      </c>
      <c r="U24" s="2"/>
      <c r="V24" s="37">
        <f t="shared" si="4"/>
        <v>79</v>
      </c>
      <c r="W24" s="102"/>
      <c r="X24" s="29"/>
      <c r="Y24" s="29"/>
      <c r="Z24" s="102"/>
      <c r="AA24" s="29"/>
      <c r="AB24" s="102"/>
      <c r="AC24" s="38"/>
      <c r="AD24" s="10"/>
    </row>
    <row r="25" spans="1:30" ht="12">
      <c r="A25" s="27">
        <v>24</v>
      </c>
      <c r="B25" s="66" t="s">
        <v>116</v>
      </c>
      <c r="C25" s="47">
        <f t="shared" si="0"/>
        <v>0.18696883852691218</v>
      </c>
      <c r="D25" s="29">
        <v>177</v>
      </c>
      <c r="E25" s="29">
        <v>450</v>
      </c>
      <c r="F25" s="29">
        <v>353</v>
      </c>
      <c r="G25" s="29">
        <v>66</v>
      </c>
      <c r="H25" s="29">
        <v>15</v>
      </c>
      <c r="I25" s="29">
        <v>7</v>
      </c>
      <c r="J25" s="29">
        <v>7</v>
      </c>
      <c r="K25" s="29">
        <v>67</v>
      </c>
      <c r="L25" s="29">
        <v>99</v>
      </c>
      <c r="M25" s="29">
        <v>92</v>
      </c>
      <c r="N25" s="55">
        <v>116</v>
      </c>
      <c r="O25" s="29">
        <v>69</v>
      </c>
      <c r="P25" s="29">
        <v>6</v>
      </c>
      <c r="Q25" s="29">
        <v>71</v>
      </c>
      <c r="R25" s="47">
        <f t="shared" si="1"/>
        <v>0.35585585585585583</v>
      </c>
      <c r="S25" s="47">
        <f t="shared" si="2"/>
        <v>0.2577777777777778</v>
      </c>
      <c r="T25" s="28" t="e">
        <f t="shared" si="3"/>
        <v>#DIV/0!</v>
      </c>
      <c r="U25" s="2"/>
      <c r="V25" s="37">
        <f t="shared" si="4"/>
        <v>464</v>
      </c>
      <c r="W25" s="102"/>
      <c r="X25" s="29"/>
      <c r="Y25" s="29"/>
      <c r="Z25" s="102"/>
      <c r="AA25" s="29"/>
      <c r="AB25" s="102"/>
      <c r="AC25" s="38"/>
      <c r="AD25" s="10"/>
    </row>
    <row r="26" spans="1:30" ht="12">
      <c r="A26" s="27">
        <v>25</v>
      </c>
      <c r="B26" s="66" t="s">
        <v>195</v>
      </c>
      <c r="C26" s="47">
        <f t="shared" si="0"/>
        <v>0.1794871794871795</v>
      </c>
      <c r="D26" s="29">
        <v>72</v>
      </c>
      <c r="E26" s="29">
        <v>184</v>
      </c>
      <c r="F26" s="29">
        <v>156</v>
      </c>
      <c r="G26" s="29">
        <v>28</v>
      </c>
      <c r="H26" s="29">
        <v>3</v>
      </c>
      <c r="I26" s="29">
        <v>0</v>
      </c>
      <c r="J26" s="29">
        <v>0</v>
      </c>
      <c r="K26" s="29">
        <v>18</v>
      </c>
      <c r="L26" s="29">
        <v>27</v>
      </c>
      <c r="M26" s="29">
        <v>27</v>
      </c>
      <c r="N26" s="29">
        <v>45</v>
      </c>
      <c r="O26" s="29">
        <v>19</v>
      </c>
      <c r="P26" s="29">
        <v>1</v>
      </c>
      <c r="Q26" s="29">
        <v>19</v>
      </c>
      <c r="R26" s="47">
        <f t="shared" si="1"/>
        <v>0.3005464480874317</v>
      </c>
      <c r="S26" s="47">
        <f t="shared" si="2"/>
        <v>0.24456521739130435</v>
      </c>
      <c r="T26" s="28" t="e">
        <f t="shared" si="3"/>
        <v>#DIV/0!</v>
      </c>
      <c r="U26" s="2"/>
      <c r="V26" s="37">
        <f t="shared" si="4"/>
        <v>133</v>
      </c>
      <c r="W26" s="102"/>
      <c r="X26" s="29"/>
      <c r="Y26" s="29"/>
      <c r="Z26" s="102"/>
      <c r="AA26" s="29"/>
      <c r="AB26" s="102"/>
      <c r="AC26" s="38"/>
      <c r="AD26" s="10"/>
    </row>
    <row r="27" spans="1:30" ht="12">
      <c r="A27" s="27">
        <v>26</v>
      </c>
      <c r="B27" s="66" t="s">
        <v>68</v>
      </c>
      <c r="C27" s="47">
        <f t="shared" si="0"/>
        <v>0.1784037558685446</v>
      </c>
      <c r="D27" s="29">
        <v>112</v>
      </c>
      <c r="E27" s="29">
        <v>261</v>
      </c>
      <c r="F27" s="29">
        <v>213</v>
      </c>
      <c r="G27" s="29">
        <v>38</v>
      </c>
      <c r="H27" s="29">
        <v>7</v>
      </c>
      <c r="I27" s="29">
        <v>5</v>
      </c>
      <c r="J27" s="29">
        <v>5</v>
      </c>
      <c r="K27" s="29">
        <v>28</v>
      </c>
      <c r="L27" s="29">
        <v>44</v>
      </c>
      <c r="M27" s="29">
        <v>43</v>
      </c>
      <c r="N27" s="29">
        <v>78</v>
      </c>
      <c r="O27" s="29">
        <v>29</v>
      </c>
      <c r="P27" s="29">
        <v>5</v>
      </c>
      <c r="Q27" s="29">
        <v>26</v>
      </c>
      <c r="R27" s="47">
        <f t="shared" si="1"/>
        <v>0.31640625</v>
      </c>
      <c r="S27" s="47">
        <f t="shared" si="2"/>
        <v>0.2988505747126437</v>
      </c>
      <c r="T27" s="28" t="e">
        <f t="shared" si="3"/>
        <v>#DIV/0!</v>
      </c>
      <c r="U27" s="2"/>
      <c r="V27" s="37">
        <f t="shared" si="4"/>
        <v>246</v>
      </c>
      <c r="W27" s="102"/>
      <c r="X27" s="29"/>
      <c r="Y27" s="29"/>
      <c r="Z27" s="102"/>
      <c r="AA27" s="29"/>
      <c r="AB27" s="102"/>
      <c r="AC27" s="38"/>
      <c r="AD27" s="10"/>
    </row>
    <row r="28" spans="1:30" ht="12">
      <c r="A28" s="27">
        <v>26</v>
      </c>
      <c r="B28" s="66" t="s">
        <v>52</v>
      </c>
      <c r="C28" s="47">
        <f t="shared" si="0"/>
        <v>0.17757009345794392</v>
      </c>
      <c r="D28" s="29">
        <v>55</v>
      </c>
      <c r="E28" s="29">
        <v>132</v>
      </c>
      <c r="F28" s="29">
        <v>107</v>
      </c>
      <c r="G28" s="29">
        <v>19</v>
      </c>
      <c r="H28" s="29">
        <v>4</v>
      </c>
      <c r="I28" s="29">
        <v>0</v>
      </c>
      <c r="J28" s="29">
        <v>0</v>
      </c>
      <c r="K28" s="29">
        <v>15</v>
      </c>
      <c r="L28" s="29">
        <v>18</v>
      </c>
      <c r="M28" s="29">
        <v>17</v>
      </c>
      <c r="N28" s="29">
        <v>25</v>
      </c>
      <c r="O28" s="29">
        <v>11</v>
      </c>
      <c r="P28" s="29">
        <v>8</v>
      </c>
      <c r="Q28" s="29">
        <v>14</v>
      </c>
      <c r="R28" s="47">
        <f t="shared" si="1"/>
        <v>0.2903225806451613</v>
      </c>
      <c r="S28" s="47">
        <f t="shared" si="2"/>
        <v>0.1893939393939394</v>
      </c>
      <c r="T28" s="28" t="e">
        <f t="shared" si="3"/>
        <v>#DIV/0!</v>
      </c>
      <c r="U28" s="2"/>
      <c r="V28" s="37">
        <f t="shared" si="4"/>
        <v>113</v>
      </c>
      <c r="W28" s="102"/>
      <c r="X28" s="29"/>
      <c r="Y28" s="29"/>
      <c r="Z28" s="102"/>
      <c r="AA28" s="29"/>
      <c r="AB28" s="102"/>
      <c r="AC28" s="38"/>
      <c r="AD28" s="10"/>
    </row>
    <row r="29" spans="1:30" ht="12">
      <c r="A29" s="27">
        <v>28</v>
      </c>
      <c r="B29" s="66" t="s">
        <v>90</v>
      </c>
      <c r="C29" s="47">
        <f t="shared" si="0"/>
        <v>0.17543859649122806</v>
      </c>
      <c r="D29" s="29">
        <v>23</v>
      </c>
      <c r="E29" s="29">
        <v>69</v>
      </c>
      <c r="F29" s="29">
        <v>57</v>
      </c>
      <c r="G29" s="29">
        <v>10</v>
      </c>
      <c r="H29" s="29">
        <v>2</v>
      </c>
      <c r="I29" s="29">
        <v>1</v>
      </c>
      <c r="J29" s="29">
        <v>0</v>
      </c>
      <c r="K29" s="29">
        <v>9</v>
      </c>
      <c r="L29" s="29">
        <v>14</v>
      </c>
      <c r="M29" s="29">
        <v>8</v>
      </c>
      <c r="N29" s="29">
        <v>5</v>
      </c>
      <c r="O29" s="29">
        <v>12</v>
      </c>
      <c r="P29" s="29">
        <v>4</v>
      </c>
      <c r="Q29" s="29">
        <v>2</v>
      </c>
      <c r="R29" s="47">
        <f t="shared" si="1"/>
        <v>0.27692307692307694</v>
      </c>
      <c r="S29" s="47">
        <f t="shared" si="2"/>
        <v>0.07246376811594203</v>
      </c>
      <c r="T29" s="28" t="e">
        <f t="shared" si="3"/>
        <v>#DIV/0!</v>
      </c>
      <c r="U29" s="2"/>
      <c r="V29" s="37">
        <f t="shared" si="4"/>
        <v>87</v>
      </c>
      <c r="W29" s="102"/>
      <c r="X29" s="29"/>
      <c r="Y29" s="29"/>
      <c r="Z29" s="102"/>
      <c r="AA29" s="29"/>
      <c r="AB29" s="102"/>
      <c r="AC29" s="38"/>
      <c r="AD29" s="10"/>
    </row>
    <row r="30" spans="1:30" ht="12">
      <c r="A30" s="27">
        <v>29</v>
      </c>
      <c r="B30" s="66" t="s">
        <v>55</v>
      </c>
      <c r="C30" s="47">
        <f t="shared" si="0"/>
        <v>0.15555555555555556</v>
      </c>
      <c r="D30" s="29">
        <v>47</v>
      </c>
      <c r="E30" s="29">
        <v>108</v>
      </c>
      <c r="F30" s="29">
        <v>90</v>
      </c>
      <c r="G30" s="29">
        <v>14</v>
      </c>
      <c r="H30" s="29">
        <v>1</v>
      </c>
      <c r="I30" s="29">
        <v>1</v>
      </c>
      <c r="J30" s="29">
        <v>0</v>
      </c>
      <c r="K30" s="29">
        <v>9</v>
      </c>
      <c r="L30" s="29">
        <v>12</v>
      </c>
      <c r="M30" s="29">
        <v>16</v>
      </c>
      <c r="N30" s="29">
        <v>17</v>
      </c>
      <c r="O30" s="29">
        <v>7</v>
      </c>
      <c r="P30" s="29">
        <v>2</v>
      </c>
      <c r="Q30" s="29">
        <v>11</v>
      </c>
      <c r="R30" s="47">
        <f t="shared" si="1"/>
        <v>0.2830188679245283</v>
      </c>
      <c r="S30" s="47">
        <f t="shared" si="2"/>
        <v>0.1574074074074074</v>
      </c>
      <c r="T30" s="28" t="e">
        <f t="shared" si="3"/>
        <v>#DIV/0!</v>
      </c>
      <c r="U30" s="2"/>
      <c r="V30" s="37">
        <f t="shared" si="4"/>
        <v>82</v>
      </c>
      <c r="W30" s="102"/>
      <c r="X30" s="29"/>
      <c r="Y30" s="29"/>
      <c r="Z30" s="102"/>
      <c r="AA30" s="29"/>
      <c r="AB30" s="102"/>
      <c r="AC30" s="38"/>
      <c r="AD30" s="10"/>
    </row>
    <row r="31" spans="1:30" s="3" customFormat="1" ht="16.5" customHeight="1">
      <c r="A31" s="39" t="s">
        <v>217</v>
      </c>
      <c r="B31" s="39"/>
      <c r="C31" s="48">
        <f>G31/F31</f>
        <v>0.2748650060964989</v>
      </c>
      <c r="D31" s="41">
        <v>323</v>
      </c>
      <c r="E31" s="41">
        <f aca="true" t="shared" si="5" ref="E31:Q31">SUM(E2:E30)</f>
        <v>7254</v>
      </c>
      <c r="F31" s="41">
        <f t="shared" si="5"/>
        <v>5741</v>
      </c>
      <c r="G31" s="41">
        <f t="shared" si="5"/>
        <v>1578</v>
      </c>
      <c r="H31" s="41">
        <f t="shared" si="5"/>
        <v>298</v>
      </c>
      <c r="I31" s="41">
        <f t="shared" si="5"/>
        <v>85</v>
      </c>
      <c r="J31" s="41">
        <f t="shared" si="5"/>
        <v>93</v>
      </c>
      <c r="K31" s="41">
        <f t="shared" si="5"/>
        <v>1268</v>
      </c>
      <c r="L31" s="41">
        <f t="shared" si="5"/>
        <v>1744</v>
      </c>
      <c r="M31" s="41">
        <f t="shared" si="5"/>
        <v>1369</v>
      </c>
      <c r="N31" s="41">
        <f t="shared" si="5"/>
        <v>1025</v>
      </c>
      <c r="O31" s="41">
        <f t="shared" si="5"/>
        <v>1534</v>
      </c>
      <c r="P31" s="41">
        <f t="shared" si="5"/>
        <v>135</v>
      </c>
      <c r="Q31" s="41">
        <f t="shared" si="5"/>
        <v>784</v>
      </c>
      <c r="R31" s="48">
        <f>(G31+M31)/(E31-P31)</f>
        <v>0.4139626352015733</v>
      </c>
      <c r="S31" s="48">
        <f>N31/E31</f>
        <v>0.14130135097877033</v>
      </c>
      <c r="T31" s="40" t="e">
        <f>Y31/X31</f>
        <v>#DIV/0!</v>
      </c>
      <c r="U31" s="42"/>
      <c r="V31" s="43">
        <f>D31+G31+H31*2+I31*3+J31*4+K31*2+L31+M31-N31+O31+P31-Q31*2</f>
        <v>7849</v>
      </c>
      <c r="W31" s="102"/>
      <c r="X31" s="41"/>
      <c r="Y31" s="41"/>
      <c r="Z31" s="103"/>
      <c r="AA31" s="41"/>
      <c r="AB31" s="103"/>
      <c r="AC31" s="44"/>
      <c r="AD31" s="23"/>
    </row>
    <row r="32" spans="1:30" s="104" customFormat="1" ht="5.25" customHeight="1">
      <c r="A32" s="106"/>
      <c r="B32" s="106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8"/>
      <c r="S32" s="58"/>
      <c r="T32" s="60"/>
      <c r="U32" s="102"/>
      <c r="V32" s="107"/>
      <c r="W32" s="102"/>
      <c r="X32" s="59"/>
      <c r="Y32" s="59"/>
      <c r="Z32" s="103"/>
      <c r="AA32" s="59"/>
      <c r="AB32" s="103"/>
      <c r="AC32" s="108"/>
      <c r="AD32" s="109"/>
    </row>
    <row r="33" spans="1:30" ht="12">
      <c r="A33" s="61" t="s">
        <v>214</v>
      </c>
      <c r="B33" s="113" t="s">
        <v>58</v>
      </c>
      <c r="C33" s="62">
        <f>G33/F33</f>
        <v>0.24</v>
      </c>
      <c r="D33" s="63">
        <v>65</v>
      </c>
      <c r="E33" s="63">
        <v>293</v>
      </c>
      <c r="F33" s="63">
        <v>250</v>
      </c>
      <c r="G33" s="63">
        <v>60</v>
      </c>
      <c r="H33" s="63">
        <v>12</v>
      </c>
      <c r="I33" s="63">
        <v>1</v>
      </c>
      <c r="J33" s="63">
        <v>3</v>
      </c>
      <c r="K33" s="63">
        <v>39</v>
      </c>
      <c r="L33" s="63">
        <v>59</v>
      </c>
      <c r="M33" s="63">
        <v>41</v>
      </c>
      <c r="N33" s="63">
        <v>43</v>
      </c>
      <c r="O33" s="63">
        <v>45</v>
      </c>
      <c r="P33" s="63">
        <v>2</v>
      </c>
      <c r="Q33" s="63">
        <v>29</v>
      </c>
      <c r="R33" s="62">
        <f>(G33+M33)/(E33-P33)</f>
        <v>0.3470790378006873</v>
      </c>
      <c r="S33" s="62">
        <f>N33/E33</f>
        <v>0.14675767918088736</v>
      </c>
      <c r="T33" s="64" t="e">
        <f>Y33/X33</f>
        <v>#DIV/0!</v>
      </c>
      <c r="U33" s="2"/>
      <c r="V33" s="65"/>
      <c r="W33" s="102"/>
      <c r="X33" s="63"/>
      <c r="Y33" s="63"/>
      <c r="Z33" s="102"/>
      <c r="AA33" s="63"/>
      <c r="AB33" s="102"/>
      <c r="AC33" s="64"/>
      <c r="AD33" s="64"/>
    </row>
    <row r="34" spans="1:30" ht="12">
      <c r="A34" s="24" t="s">
        <v>197</v>
      </c>
      <c r="B34" s="114" t="s">
        <v>198</v>
      </c>
      <c r="C34" s="49">
        <v>0.405</v>
      </c>
      <c r="D34" s="26">
        <v>15</v>
      </c>
      <c r="E34" s="25">
        <v>42</v>
      </c>
      <c r="F34" s="25">
        <v>37</v>
      </c>
      <c r="G34" s="25">
        <v>15</v>
      </c>
      <c r="H34" s="25">
        <v>4</v>
      </c>
      <c r="I34" s="26">
        <v>1</v>
      </c>
      <c r="J34" s="25">
        <v>1</v>
      </c>
      <c r="K34" s="25">
        <v>11</v>
      </c>
      <c r="L34" s="25">
        <v>11</v>
      </c>
      <c r="M34" s="25">
        <v>4</v>
      </c>
      <c r="N34" s="25">
        <v>2</v>
      </c>
      <c r="O34" s="25">
        <v>10</v>
      </c>
      <c r="P34" s="25">
        <v>1</v>
      </c>
      <c r="Q34" s="25">
        <v>0</v>
      </c>
      <c r="R34" s="49"/>
      <c r="S34" s="53"/>
      <c r="T34" s="30"/>
      <c r="U34" s="2"/>
      <c r="V34" s="30"/>
      <c r="W34" s="102"/>
      <c r="X34" s="30"/>
      <c r="Y34" s="30"/>
      <c r="Z34" s="102"/>
      <c r="AA34" s="30"/>
      <c r="AB34" s="102"/>
      <c r="AC34" s="30"/>
      <c r="AD34" s="30"/>
    </row>
    <row r="35" spans="1:30" ht="12">
      <c r="A35" s="24" t="s">
        <v>197</v>
      </c>
      <c r="B35" s="114" t="s">
        <v>199</v>
      </c>
      <c r="C35" s="49">
        <v>0.396</v>
      </c>
      <c r="D35" s="25">
        <v>34</v>
      </c>
      <c r="E35" s="25">
        <v>108</v>
      </c>
      <c r="F35" s="25">
        <v>91</v>
      </c>
      <c r="G35" s="25">
        <v>36</v>
      </c>
      <c r="H35" s="25">
        <v>13</v>
      </c>
      <c r="I35" s="25">
        <v>0</v>
      </c>
      <c r="J35" s="25">
        <v>2</v>
      </c>
      <c r="K35" s="25">
        <v>28</v>
      </c>
      <c r="L35" s="25">
        <v>37</v>
      </c>
      <c r="M35" s="26">
        <v>14</v>
      </c>
      <c r="N35" s="25">
        <v>7</v>
      </c>
      <c r="O35" s="26">
        <v>25</v>
      </c>
      <c r="P35" s="25">
        <v>0</v>
      </c>
      <c r="Q35" s="25">
        <v>4</v>
      </c>
      <c r="R35" s="49"/>
      <c r="S35" s="50"/>
      <c r="T35" s="30"/>
      <c r="U35" s="2"/>
      <c r="V35" s="30"/>
      <c r="W35" s="102"/>
      <c r="X35" s="30"/>
      <c r="Y35" s="30"/>
      <c r="Z35" s="102"/>
      <c r="AA35" s="30"/>
      <c r="AB35" s="102"/>
      <c r="AC35" s="30"/>
      <c r="AD35" s="30"/>
    </row>
    <row r="36" spans="1:30" ht="12">
      <c r="A36" s="24" t="s">
        <v>197</v>
      </c>
      <c r="B36" s="114" t="s">
        <v>200</v>
      </c>
      <c r="C36" s="49">
        <v>0.341</v>
      </c>
      <c r="D36" s="25">
        <v>20</v>
      </c>
      <c r="E36" s="25">
        <v>53</v>
      </c>
      <c r="F36" s="25">
        <v>41</v>
      </c>
      <c r="G36" s="25">
        <v>14</v>
      </c>
      <c r="H36" s="25">
        <v>4</v>
      </c>
      <c r="I36" s="25">
        <v>2</v>
      </c>
      <c r="J36" s="26">
        <v>0</v>
      </c>
      <c r="K36" s="25">
        <v>9</v>
      </c>
      <c r="L36" s="26">
        <v>9</v>
      </c>
      <c r="M36" s="26">
        <v>12</v>
      </c>
      <c r="N36" s="25">
        <v>12</v>
      </c>
      <c r="O36" s="25">
        <v>5</v>
      </c>
      <c r="P36" s="25">
        <v>0</v>
      </c>
      <c r="Q36" s="25">
        <v>5</v>
      </c>
      <c r="R36" s="49"/>
      <c r="S36" s="50"/>
      <c r="T36" s="30"/>
      <c r="U36" s="2"/>
      <c r="V36" s="30"/>
      <c r="W36" s="102"/>
      <c r="X36" s="30"/>
      <c r="Y36" s="30"/>
      <c r="Z36" s="102"/>
      <c r="AA36" s="30"/>
      <c r="AB36" s="102"/>
      <c r="AC36" s="30"/>
      <c r="AD36" s="30"/>
    </row>
    <row r="37" spans="1:30" ht="12">
      <c r="A37" s="24" t="s">
        <v>197</v>
      </c>
      <c r="B37" s="115" t="s">
        <v>201</v>
      </c>
      <c r="C37" s="49">
        <v>0.332</v>
      </c>
      <c r="D37" s="25">
        <v>74</v>
      </c>
      <c r="E37" s="25">
        <v>213</v>
      </c>
      <c r="F37" s="25">
        <v>184</v>
      </c>
      <c r="G37" s="25">
        <v>61</v>
      </c>
      <c r="H37" s="25">
        <v>11</v>
      </c>
      <c r="I37" s="25">
        <v>2</v>
      </c>
      <c r="J37" s="25">
        <v>2</v>
      </c>
      <c r="K37" s="26">
        <v>47</v>
      </c>
      <c r="L37" s="25">
        <v>53</v>
      </c>
      <c r="M37" s="25">
        <v>27</v>
      </c>
      <c r="N37" s="25">
        <v>10</v>
      </c>
      <c r="O37" s="25">
        <v>37</v>
      </c>
      <c r="P37" s="25">
        <v>2</v>
      </c>
      <c r="Q37" s="25">
        <v>10</v>
      </c>
      <c r="R37" s="49"/>
      <c r="S37" s="50"/>
      <c r="T37" s="30"/>
      <c r="U37" s="2"/>
      <c r="V37" s="30"/>
      <c r="W37" s="102"/>
      <c r="X37" s="30"/>
      <c r="Y37" s="30"/>
      <c r="Z37" s="102"/>
      <c r="AA37" s="30"/>
      <c r="AB37" s="102"/>
      <c r="AC37" s="30"/>
      <c r="AD37" s="30"/>
    </row>
    <row r="38" spans="1:30" ht="12">
      <c r="A38" s="24" t="s">
        <v>197</v>
      </c>
      <c r="B38" s="114" t="s">
        <v>202</v>
      </c>
      <c r="C38" s="49">
        <v>0.304</v>
      </c>
      <c r="D38" s="25">
        <v>21</v>
      </c>
      <c r="E38" s="26">
        <v>64</v>
      </c>
      <c r="F38" s="25">
        <v>46</v>
      </c>
      <c r="G38" s="25">
        <v>14</v>
      </c>
      <c r="H38" s="25">
        <v>1</v>
      </c>
      <c r="I38" s="26">
        <v>1</v>
      </c>
      <c r="J38" s="25">
        <v>1</v>
      </c>
      <c r="K38" s="25">
        <v>12</v>
      </c>
      <c r="L38" s="25">
        <v>26</v>
      </c>
      <c r="M38" s="26">
        <v>17</v>
      </c>
      <c r="N38" s="25">
        <v>16</v>
      </c>
      <c r="O38" s="25">
        <v>2</v>
      </c>
      <c r="P38" s="25">
        <v>3</v>
      </c>
      <c r="Q38" s="26">
        <v>7</v>
      </c>
      <c r="R38" s="49"/>
      <c r="S38" s="50"/>
      <c r="T38" s="30"/>
      <c r="U38" s="2"/>
      <c r="V38" s="30"/>
      <c r="W38" s="102"/>
      <c r="X38" s="30"/>
      <c r="Y38" s="30"/>
      <c r="Z38" s="102"/>
      <c r="AA38" s="30"/>
      <c r="AB38" s="102"/>
      <c r="AC38" s="30"/>
      <c r="AD38" s="30"/>
    </row>
    <row r="39" spans="1:30" ht="12">
      <c r="A39" s="24" t="s">
        <v>197</v>
      </c>
      <c r="B39" s="114" t="s">
        <v>203</v>
      </c>
      <c r="C39" s="49">
        <v>0.303</v>
      </c>
      <c r="D39" s="25">
        <v>55</v>
      </c>
      <c r="E39" s="25">
        <v>158</v>
      </c>
      <c r="F39" s="25">
        <v>142</v>
      </c>
      <c r="G39" s="25">
        <v>43</v>
      </c>
      <c r="H39" s="26">
        <v>10</v>
      </c>
      <c r="I39" s="25">
        <v>2</v>
      </c>
      <c r="J39" s="25">
        <v>2</v>
      </c>
      <c r="K39" s="25">
        <v>39</v>
      </c>
      <c r="L39" s="26">
        <v>39</v>
      </c>
      <c r="M39" s="26">
        <v>15</v>
      </c>
      <c r="N39" s="25">
        <v>16</v>
      </c>
      <c r="O39" s="25">
        <v>22</v>
      </c>
      <c r="P39" s="26">
        <v>1</v>
      </c>
      <c r="Q39" s="25">
        <v>15</v>
      </c>
      <c r="R39" s="49"/>
      <c r="S39" s="50"/>
      <c r="T39" s="30"/>
      <c r="U39" s="2"/>
      <c r="V39" s="30"/>
      <c r="W39" s="102"/>
      <c r="X39" s="30"/>
      <c r="Y39" s="30"/>
      <c r="Z39" s="102"/>
      <c r="AA39" s="30"/>
      <c r="AB39" s="102"/>
      <c r="AC39" s="30"/>
      <c r="AD39" s="30"/>
    </row>
    <row r="40" spans="1:30" ht="12">
      <c r="A40" s="24" t="s">
        <v>197</v>
      </c>
      <c r="B40" s="114" t="s">
        <v>204</v>
      </c>
      <c r="C40" s="49">
        <v>0.297</v>
      </c>
      <c r="D40" s="25">
        <v>32</v>
      </c>
      <c r="E40" s="25">
        <v>83</v>
      </c>
      <c r="F40" s="25">
        <v>74</v>
      </c>
      <c r="G40" s="25">
        <v>22</v>
      </c>
      <c r="H40" s="25">
        <v>2</v>
      </c>
      <c r="I40" s="25">
        <v>2</v>
      </c>
      <c r="J40" s="26">
        <v>0</v>
      </c>
      <c r="K40" s="25">
        <v>15</v>
      </c>
      <c r="L40" s="25">
        <v>16</v>
      </c>
      <c r="M40" s="25">
        <v>9</v>
      </c>
      <c r="N40" s="25">
        <v>8</v>
      </c>
      <c r="O40" s="25">
        <v>12</v>
      </c>
      <c r="P40" s="25">
        <v>0</v>
      </c>
      <c r="Q40" s="25">
        <v>8</v>
      </c>
      <c r="R40" s="49"/>
      <c r="S40" s="50"/>
      <c r="T40" s="30"/>
      <c r="U40" s="2"/>
      <c r="V40" s="30"/>
      <c r="W40" s="102"/>
      <c r="X40" s="30"/>
      <c r="Y40" s="30"/>
      <c r="Z40" s="102"/>
      <c r="AA40" s="30"/>
      <c r="AB40" s="102"/>
      <c r="AC40" s="30"/>
      <c r="AD40" s="30"/>
    </row>
    <row r="41" spans="1:30" ht="12">
      <c r="A41" s="24" t="s">
        <v>197</v>
      </c>
      <c r="B41" s="114" t="s">
        <v>205</v>
      </c>
      <c r="C41" s="49">
        <v>0.293</v>
      </c>
      <c r="D41" s="25">
        <v>92</v>
      </c>
      <c r="E41" s="25">
        <v>273</v>
      </c>
      <c r="F41" s="25">
        <v>239</v>
      </c>
      <c r="G41" s="25">
        <v>70</v>
      </c>
      <c r="H41" s="25">
        <v>18</v>
      </c>
      <c r="I41" s="25">
        <v>5</v>
      </c>
      <c r="J41" s="25">
        <v>7</v>
      </c>
      <c r="K41" s="25">
        <v>61</v>
      </c>
      <c r="L41" s="25">
        <v>74</v>
      </c>
      <c r="M41" s="25">
        <v>28</v>
      </c>
      <c r="N41" s="25">
        <v>44</v>
      </c>
      <c r="O41" s="25">
        <v>50</v>
      </c>
      <c r="P41" s="25">
        <v>6</v>
      </c>
      <c r="Q41" s="25">
        <v>25</v>
      </c>
      <c r="R41" s="49"/>
      <c r="S41" s="50"/>
      <c r="T41" s="30"/>
      <c r="U41" s="2"/>
      <c r="V41" s="30"/>
      <c r="W41" s="102"/>
      <c r="X41" s="30"/>
      <c r="Y41" s="30"/>
      <c r="Z41" s="102"/>
      <c r="AA41" s="30"/>
      <c r="AB41" s="102"/>
      <c r="AC41" s="30"/>
      <c r="AD41" s="30"/>
    </row>
    <row r="42" spans="1:30" ht="12">
      <c r="A42" s="24" t="s">
        <v>197</v>
      </c>
      <c r="B42" s="115" t="s">
        <v>206</v>
      </c>
      <c r="C42" s="49">
        <v>0.286</v>
      </c>
      <c r="D42" s="25">
        <v>60</v>
      </c>
      <c r="E42" s="25">
        <v>188</v>
      </c>
      <c r="F42" s="25">
        <v>161</v>
      </c>
      <c r="G42" s="25">
        <v>46</v>
      </c>
      <c r="H42" s="25">
        <v>11</v>
      </c>
      <c r="I42" s="25">
        <v>2</v>
      </c>
      <c r="J42" s="25">
        <v>4</v>
      </c>
      <c r="K42" s="25">
        <v>37</v>
      </c>
      <c r="L42" s="25">
        <v>45</v>
      </c>
      <c r="M42" s="25">
        <v>25</v>
      </c>
      <c r="N42" s="25">
        <v>20</v>
      </c>
      <c r="O42" s="25">
        <v>13</v>
      </c>
      <c r="P42" s="25">
        <v>2</v>
      </c>
      <c r="Q42" s="25">
        <v>18</v>
      </c>
      <c r="R42" s="49"/>
      <c r="S42" s="50"/>
      <c r="T42" s="30"/>
      <c r="U42" s="2"/>
      <c r="V42" s="30"/>
      <c r="W42" s="102"/>
      <c r="X42" s="30"/>
      <c r="Y42" s="30"/>
      <c r="Z42" s="102"/>
      <c r="AA42" s="30"/>
      <c r="AB42" s="102"/>
      <c r="AC42" s="30"/>
      <c r="AD42" s="30"/>
    </row>
    <row r="43" spans="1:30" ht="12">
      <c r="A43" s="24" t="s">
        <v>197</v>
      </c>
      <c r="B43" s="116" t="s">
        <v>57</v>
      </c>
      <c r="C43" s="54">
        <f>G43/F43</f>
        <v>0.27385892116182575</v>
      </c>
      <c r="D43" s="31">
        <v>216</v>
      </c>
      <c r="E43" s="31">
        <v>580</v>
      </c>
      <c r="F43" s="31">
        <v>482</v>
      </c>
      <c r="G43" s="31">
        <v>132</v>
      </c>
      <c r="H43" s="31">
        <v>28</v>
      </c>
      <c r="I43" s="31">
        <v>8</v>
      </c>
      <c r="J43" s="31">
        <v>4</v>
      </c>
      <c r="K43" s="31">
        <v>92</v>
      </c>
      <c r="L43" s="31">
        <v>134</v>
      </c>
      <c r="M43" s="31">
        <v>89</v>
      </c>
      <c r="N43" s="31">
        <v>57</v>
      </c>
      <c r="O43" s="31">
        <v>118</v>
      </c>
      <c r="P43" s="31">
        <v>10</v>
      </c>
      <c r="Q43" s="31">
        <v>83</v>
      </c>
      <c r="R43" s="54"/>
      <c r="S43" s="50"/>
      <c r="T43" s="30"/>
      <c r="U43" s="2"/>
      <c r="V43" s="45"/>
      <c r="W43" s="102"/>
      <c r="X43" s="31"/>
      <c r="Y43" s="31"/>
      <c r="Z43" s="102"/>
      <c r="AA43" s="31"/>
      <c r="AB43" s="102"/>
      <c r="AC43" s="30"/>
      <c r="AD43" s="30"/>
    </row>
    <row r="44" spans="1:30" ht="12">
      <c r="A44" s="24" t="s">
        <v>197</v>
      </c>
      <c r="B44" s="115" t="s">
        <v>196</v>
      </c>
      <c r="C44" s="51">
        <v>0.241</v>
      </c>
      <c r="D44" s="25">
        <v>137</v>
      </c>
      <c r="E44" s="25">
        <v>362</v>
      </c>
      <c r="F44" s="25">
        <v>270</v>
      </c>
      <c r="G44" s="25">
        <v>65</v>
      </c>
      <c r="H44" s="25">
        <v>11</v>
      </c>
      <c r="I44" s="25">
        <v>3</v>
      </c>
      <c r="J44" s="25">
        <v>12</v>
      </c>
      <c r="K44" s="25">
        <v>74</v>
      </c>
      <c r="L44" s="25">
        <v>83</v>
      </c>
      <c r="M44" s="25">
        <v>84</v>
      </c>
      <c r="N44" s="25">
        <v>72</v>
      </c>
      <c r="O44" s="25">
        <v>71</v>
      </c>
      <c r="P44" s="25">
        <v>7</v>
      </c>
      <c r="Q44" s="25">
        <v>70</v>
      </c>
      <c r="R44" s="51"/>
      <c r="S44" s="50"/>
      <c r="T44" s="30"/>
      <c r="U44" s="2"/>
      <c r="V44" s="30"/>
      <c r="W44" s="102"/>
      <c r="X44" s="30"/>
      <c r="Y44" s="30"/>
      <c r="Z44" s="102"/>
      <c r="AA44" s="30"/>
      <c r="AB44" s="102"/>
      <c r="AC44" s="30"/>
      <c r="AD44" s="30"/>
    </row>
    <row r="45" spans="1:30" ht="12">
      <c r="A45" s="24" t="s">
        <v>197</v>
      </c>
      <c r="B45" s="114" t="s">
        <v>207</v>
      </c>
      <c r="C45" s="49">
        <v>0.232</v>
      </c>
      <c r="D45" s="25">
        <v>49</v>
      </c>
      <c r="E45" s="25">
        <v>142</v>
      </c>
      <c r="F45" s="25">
        <v>125</v>
      </c>
      <c r="G45" s="26">
        <v>29</v>
      </c>
      <c r="H45" s="25">
        <v>8</v>
      </c>
      <c r="I45" s="26">
        <v>1</v>
      </c>
      <c r="J45" s="25">
        <v>1</v>
      </c>
      <c r="K45" s="25">
        <v>25</v>
      </c>
      <c r="L45" s="25">
        <v>23</v>
      </c>
      <c r="M45" s="26">
        <v>14</v>
      </c>
      <c r="N45" s="25">
        <v>23</v>
      </c>
      <c r="O45" s="25">
        <v>13</v>
      </c>
      <c r="P45" s="25">
        <v>3</v>
      </c>
      <c r="Q45" s="25">
        <v>15</v>
      </c>
      <c r="R45" s="49"/>
      <c r="S45" s="50"/>
      <c r="T45" s="30"/>
      <c r="U45" s="2"/>
      <c r="V45" s="30"/>
      <c r="W45" s="102"/>
      <c r="X45" s="30"/>
      <c r="Y45" s="30"/>
      <c r="Z45" s="102"/>
      <c r="AA45" s="30"/>
      <c r="AB45" s="102"/>
      <c r="AC45" s="30"/>
      <c r="AD45" s="30"/>
    </row>
    <row r="46" spans="1:30" ht="12">
      <c r="A46" s="24" t="s">
        <v>197</v>
      </c>
      <c r="B46" s="114" t="s">
        <v>208</v>
      </c>
      <c r="C46" s="49">
        <v>0.228</v>
      </c>
      <c r="D46" s="25">
        <v>89</v>
      </c>
      <c r="E46" s="25">
        <v>238</v>
      </c>
      <c r="F46" s="25">
        <v>184</v>
      </c>
      <c r="G46" s="25">
        <v>42</v>
      </c>
      <c r="H46" s="25">
        <v>7</v>
      </c>
      <c r="I46" s="25">
        <v>3</v>
      </c>
      <c r="J46" s="25">
        <v>0</v>
      </c>
      <c r="K46" s="25">
        <v>31</v>
      </c>
      <c r="L46" s="25">
        <v>52</v>
      </c>
      <c r="M46" s="25">
        <v>54</v>
      </c>
      <c r="N46" s="25">
        <v>51</v>
      </c>
      <c r="O46" s="25">
        <v>19</v>
      </c>
      <c r="P46" s="25">
        <v>0</v>
      </c>
      <c r="Q46" s="25">
        <v>18</v>
      </c>
      <c r="R46" s="49"/>
      <c r="S46" s="50"/>
      <c r="T46" s="30"/>
      <c r="U46" s="2"/>
      <c r="V46" s="30"/>
      <c r="W46" s="102"/>
      <c r="X46" s="30"/>
      <c r="Y46" s="30"/>
      <c r="Z46" s="102"/>
      <c r="AA46" s="30"/>
      <c r="AB46" s="102"/>
      <c r="AC46" s="30"/>
      <c r="AD46" s="30"/>
    </row>
    <row r="47" spans="1:30" ht="12">
      <c r="A47" s="24" t="s">
        <v>197</v>
      </c>
      <c r="B47" s="114" t="s">
        <v>209</v>
      </c>
      <c r="C47" s="49">
        <v>0.227</v>
      </c>
      <c r="D47" s="26">
        <v>59</v>
      </c>
      <c r="E47" s="25">
        <v>156</v>
      </c>
      <c r="F47" s="25">
        <v>119</v>
      </c>
      <c r="G47" s="25">
        <v>27</v>
      </c>
      <c r="H47" s="25">
        <v>4</v>
      </c>
      <c r="I47" s="25">
        <v>0</v>
      </c>
      <c r="J47" s="26">
        <v>0</v>
      </c>
      <c r="K47" s="25">
        <v>20</v>
      </c>
      <c r="L47" s="25">
        <v>25</v>
      </c>
      <c r="M47" s="25">
        <v>34</v>
      </c>
      <c r="N47" s="26">
        <v>29</v>
      </c>
      <c r="O47" s="25">
        <v>21</v>
      </c>
      <c r="P47" s="25">
        <v>3</v>
      </c>
      <c r="Q47" s="25">
        <v>13</v>
      </c>
      <c r="R47" s="49"/>
      <c r="S47" s="50"/>
      <c r="T47" s="30"/>
      <c r="U47" s="2"/>
      <c r="V47" s="30"/>
      <c r="W47" s="102"/>
      <c r="X47" s="30"/>
      <c r="Y47" s="30"/>
      <c r="Z47" s="102"/>
      <c r="AA47" s="30"/>
      <c r="AB47" s="102"/>
      <c r="AC47" s="30"/>
      <c r="AD47" s="30"/>
    </row>
    <row r="48" spans="1:30" ht="12">
      <c r="A48" s="24" t="s">
        <v>197</v>
      </c>
      <c r="B48" s="114" t="s">
        <v>210</v>
      </c>
      <c r="C48" s="49">
        <v>0.211</v>
      </c>
      <c r="D48" s="25">
        <v>31</v>
      </c>
      <c r="E48" s="26">
        <v>86</v>
      </c>
      <c r="F48" s="25">
        <v>71</v>
      </c>
      <c r="G48" s="25">
        <v>15</v>
      </c>
      <c r="H48" s="25">
        <v>2</v>
      </c>
      <c r="I48" s="26">
        <v>1</v>
      </c>
      <c r="J48" s="26">
        <v>0</v>
      </c>
      <c r="K48" s="25">
        <v>20</v>
      </c>
      <c r="L48" s="25">
        <v>11</v>
      </c>
      <c r="M48" s="26">
        <v>14</v>
      </c>
      <c r="N48" s="25">
        <v>18</v>
      </c>
      <c r="O48" s="25">
        <v>6</v>
      </c>
      <c r="P48" s="26">
        <v>1</v>
      </c>
      <c r="Q48" s="26">
        <v>7</v>
      </c>
      <c r="R48" s="49"/>
      <c r="S48" s="50"/>
      <c r="T48" s="30"/>
      <c r="U48" s="2"/>
      <c r="V48" s="30"/>
      <c r="W48" s="102"/>
      <c r="X48" s="30"/>
      <c r="Y48" s="30"/>
      <c r="Z48" s="102"/>
      <c r="AA48" s="30"/>
      <c r="AB48" s="102"/>
      <c r="AC48" s="30"/>
      <c r="AD48" s="30"/>
    </row>
    <row r="49" spans="1:30" ht="12">
      <c r="A49" s="24" t="s">
        <v>197</v>
      </c>
      <c r="B49" s="115" t="s">
        <v>211</v>
      </c>
      <c r="C49" s="49">
        <v>0.2</v>
      </c>
      <c r="D49" s="25">
        <v>15</v>
      </c>
      <c r="E49" s="25">
        <v>37</v>
      </c>
      <c r="F49" s="25">
        <v>30</v>
      </c>
      <c r="G49" s="25">
        <v>6</v>
      </c>
      <c r="H49" s="25">
        <v>1</v>
      </c>
      <c r="I49" s="26">
        <v>1</v>
      </c>
      <c r="J49" s="25">
        <v>2</v>
      </c>
      <c r="K49" s="25">
        <v>11</v>
      </c>
      <c r="L49" s="25">
        <v>12</v>
      </c>
      <c r="M49" s="25">
        <v>7</v>
      </c>
      <c r="N49" s="25">
        <v>4</v>
      </c>
      <c r="O49" s="25">
        <v>7</v>
      </c>
      <c r="P49" s="25">
        <v>0</v>
      </c>
      <c r="Q49" s="25">
        <v>3</v>
      </c>
      <c r="R49" s="49"/>
      <c r="S49" s="50"/>
      <c r="T49" s="30"/>
      <c r="U49" s="2"/>
      <c r="V49" s="30"/>
      <c r="W49" s="102"/>
      <c r="X49" s="30"/>
      <c r="Y49" s="30"/>
      <c r="Z49" s="102"/>
      <c r="AA49" s="30"/>
      <c r="AB49" s="102"/>
      <c r="AC49" s="30"/>
      <c r="AD49" s="30"/>
    </row>
    <row r="50" spans="1:30" ht="12">
      <c r="A50" s="24" t="s">
        <v>197</v>
      </c>
      <c r="B50" s="115" t="s">
        <v>212</v>
      </c>
      <c r="C50" s="51">
        <v>0.188</v>
      </c>
      <c r="D50" s="25">
        <v>16</v>
      </c>
      <c r="E50" s="25">
        <v>40</v>
      </c>
      <c r="F50" s="25">
        <v>32</v>
      </c>
      <c r="G50" s="25">
        <v>6</v>
      </c>
      <c r="H50" s="25">
        <v>2</v>
      </c>
      <c r="I50" s="25">
        <v>0</v>
      </c>
      <c r="J50" s="25">
        <v>2</v>
      </c>
      <c r="K50" s="25">
        <v>6</v>
      </c>
      <c r="L50" s="25">
        <v>12</v>
      </c>
      <c r="M50" s="25">
        <v>8</v>
      </c>
      <c r="N50" s="25">
        <v>7</v>
      </c>
      <c r="O50" s="25">
        <v>7</v>
      </c>
      <c r="P50" s="25">
        <v>0</v>
      </c>
      <c r="Q50" s="25">
        <v>1</v>
      </c>
      <c r="R50" s="51"/>
      <c r="S50" s="50"/>
      <c r="T50" s="30"/>
      <c r="U50" s="2"/>
      <c r="V50" s="30"/>
      <c r="W50" s="102"/>
      <c r="X50" s="30"/>
      <c r="Y50" s="30"/>
      <c r="Z50" s="102"/>
      <c r="AA50" s="30"/>
      <c r="AB50" s="102"/>
      <c r="AC50" s="30"/>
      <c r="AD50" s="30"/>
    </row>
    <row r="51" spans="1:30" ht="12">
      <c r="A51" s="24" t="s">
        <v>197</v>
      </c>
      <c r="B51" s="114" t="s">
        <v>213</v>
      </c>
      <c r="C51" s="49">
        <v>0.155</v>
      </c>
      <c r="D51" s="26">
        <v>27</v>
      </c>
      <c r="E51" s="26">
        <v>62</v>
      </c>
      <c r="F51" s="26">
        <v>58</v>
      </c>
      <c r="G51" s="26">
        <v>9</v>
      </c>
      <c r="H51" s="25">
        <v>1</v>
      </c>
      <c r="I51" s="25">
        <v>0</v>
      </c>
      <c r="J51" s="26">
        <v>0</v>
      </c>
      <c r="K51" s="25">
        <v>6</v>
      </c>
      <c r="L51" s="25">
        <v>6</v>
      </c>
      <c r="M51" s="25">
        <v>4</v>
      </c>
      <c r="N51" s="25">
        <v>26</v>
      </c>
      <c r="O51" s="25">
        <v>4</v>
      </c>
      <c r="P51" s="25">
        <v>0</v>
      </c>
      <c r="Q51" s="25">
        <v>3</v>
      </c>
      <c r="R51" s="49"/>
      <c r="S51" s="50"/>
      <c r="T51" s="30"/>
      <c r="U51" s="2"/>
      <c r="V51" s="30"/>
      <c r="W51" s="102"/>
      <c r="X51" s="30"/>
      <c r="Y51" s="30"/>
      <c r="Z51" s="102"/>
      <c r="AA51" s="30"/>
      <c r="AB51" s="102"/>
      <c r="AC51" s="30"/>
      <c r="AD51" s="30"/>
    </row>
    <row r="52" ht="12">
      <c r="T52" s="1"/>
    </row>
    <row r="53" ht="12">
      <c r="T53" s="1"/>
    </row>
    <row r="54" ht="12">
      <c r="T54" s="1"/>
    </row>
    <row r="55" ht="12">
      <c r="T55" s="1"/>
    </row>
    <row r="56" ht="12">
      <c r="T56" s="1"/>
    </row>
    <row r="57" ht="12">
      <c r="T57" s="1"/>
    </row>
    <row r="58" ht="12">
      <c r="T58" s="1"/>
    </row>
    <row r="59" ht="12">
      <c r="T59" s="1"/>
    </row>
    <row r="60" ht="12">
      <c r="T60" s="1"/>
    </row>
    <row r="61" ht="12">
      <c r="T61" s="1"/>
    </row>
    <row r="62" ht="12">
      <c r="T62" s="1"/>
    </row>
    <row r="63" ht="12">
      <c r="T63" s="1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トーメン情報システムズ株式会社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kawanoy</dc:creator>
  <cp:keywords/>
  <dc:description/>
  <cp:lastModifiedBy>株式会社三笠書房</cp:lastModifiedBy>
  <cp:lastPrinted>2002-06-11T00:06:58Z</cp:lastPrinted>
  <dcterms:created xsi:type="dcterms:W3CDTF">2002-02-26T03:56:17Z</dcterms:created>
  <dcterms:modified xsi:type="dcterms:W3CDTF">2009-02-02T00:03:12Z</dcterms:modified>
  <cp:category/>
  <cp:version/>
  <cp:contentType/>
  <cp:contentStatus/>
</cp:coreProperties>
</file>